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看板" sheetId="2" state="visible" r:id="rId2"/>
    <sheet xmlns:r="http://schemas.openxmlformats.org/officeDocument/2006/relationships" name="目标与假设" sheetId="3" state="visible" r:id="rId3"/>
    <sheet xmlns:r="http://schemas.openxmlformats.org/officeDocument/2006/relationships" name="月度数据" sheetId="4" state="visible" r:id="rId4"/>
    <sheet xmlns:r="http://schemas.openxmlformats.org/officeDocument/2006/relationships" name="广告系列对比" sheetId="5" state="visible" r:id="rId5"/>
    <sheet xmlns:r="http://schemas.openxmlformats.org/officeDocument/2006/relationships" name="指标计算" sheetId="6" state="visible" r:id="rId6"/>
    <sheet xmlns:r="http://schemas.openxmlformats.org/officeDocument/2006/relationships" name="指标清单" sheetId="7" state="visible" r:id="rId7"/>
  </sheets>
  <definedNames>
    <definedName name="_xlnm._FilterDatabase" localSheetId="6" hidden="1">'指标清单'!$A$4:$I$76</definedName>
  </definedNames>
  <calcPr calcId="124519" fullCalcOnLoad="1"/>
</workbook>
</file>

<file path=xl/styles.xml><?xml version="1.0" encoding="utf-8"?>
<styleSheet xmlns="http://schemas.openxmlformats.org/spreadsheetml/2006/main">
  <numFmts count="8">
    <numFmt numFmtId="164" formatCode="0.0%;-0.0%;&quot;-&quot;"/>
    <numFmt numFmtId="165" formatCode="0.00&quot;x&quot;;-0.00&quot;x&quot;;&quot;-&quot;"/>
    <numFmt numFmtId="166" formatCode="$#,##0.00;-$#,##0.00;&quot;-&quot;"/>
    <numFmt numFmtId="167" formatCode="#,##0;-#,##0;&quot;-&quot;"/>
    <numFmt numFmtId="168" formatCode="$#,##0;-$#,##0;&quot;-&quot;"/>
    <numFmt numFmtId="169" formatCode="#,##0.0;-#,##0.0;&quot;-&quot;"/>
    <numFmt numFmtId="170" formatCode="0.0"/>
    <numFmt numFmtId="171" formatCode="0.00%;-0.00%;&quot;-&quot;"/>
  </numFmts>
  <fonts count="26">
    <font>
      <name val="Calibri"/>
      <family val="2"/>
      <color theme="1"/>
      <sz val="11"/>
      <scheme val="minor"/>
    </font>
    <font>
      <name val="Microsoft YaHei"/>
      <b val="1"/>
      <color rgb="001F3A5F"/>
      <sz val="16"/>
    </font>
    <font>
      <name val="Microsoft YaHei"/>
      <color rgb="00667085"/>
      <sz val="10"/>
    </font>
    <font>
      <name val="Microsoft YaHei"/>
      <b val="1"/>
      <color rgb="001F3A5F"/>
      <sz val="12"/>
    </font>
    <font>
      <name val="Microsoft YaHei"/>
      <b val="1"/>
      <color rgb="001A1F2E"/>
      <sz val="10"/>
    </font>
    <font>
      <name val="Microsoft YaHei"/>
      <sz val="10"/>
    </font>
    <font>
      <name val="Microsoft YaHei"/>
      <b val="1"/>
      <color rgb="000000FF"/>
      <sz val="10"/>
    </font>
    <font>
      <name val="Microsoft YaHei"/>
      <b val="1"/>
      <color rgb="00FFFFFF"/>
      <sz val="10"/>
    </font>
    <font>
      <name val="Microsoft YaHei"/>
      <b val="1"/>
      <sz val="10"/>
    </font>
    <font>
      <name val="Microsoft YaHei"/>
      <b val="1"/>
      <color rgb="00000000"/>
      <sz val="10"/>
    </font>
    <font>
      <name val="Microsoft YaHei"/>
      <b val="1"/>
      <color rgb="001F3A5F"/>
      <sz val="10"/>
    </font>
    <font>
      <name val="Microsoft YaHei"/>
      <b val="1"/>
      <color rgb="00667085"/>
      <sz val="9"/>
    </font>
    <font>
      <name val="Microsoft YaHei"/>
      <b val="1"/>
      <color rgb="00A86200"/>
      <sz val="9"/>
    </font>
    <font>
      <name val="Microsoft YaHei"/>
      <color rgb="000000FF"/>
      <sz val="10"/>
    </font>
    <font>
      <name val="Microsoft YaHei"/>
      <color rgb="005F6472"/>
      <sz val="10"/>
    </font>
    <font>
      <name val="Microsoft YaHei"/>
      <b val="1"/>
      <color rgb="001F3A5F"/>
      <sz val="18"/>
    </font>
    <font>
      <name val="Microsoft YaHei"/>
      <b val="1"/>
      <color rgb="000000FF"/>
      <sz val="12"/>
    </font>
    <font>
      <name val="Microsoft YaHei"/>
      <color rgb="00FFFFFF"/>
      <sz val="8"/>
    </font>
    <font>
      <name val="Microsoft YaHei"/>
      <color rgb="00667085"/>
      <sz val="9"/>
    </font>
    <font>
      <name val="Microsoft YaHei"/>
      <b val="1"/>
      <sz val="11"/>
    </font>
    <font>
      <name val="Microsoft YaHei"/>
      <b val="1"/>
      <color rgb="001F3A5F"/>
      <sz val="11"/>
    </font>
    <font>
      <name val="Microsoft YaHei"/>
      <sz val="10.5"/>
    </font>
    <font>
      <name val="Microsoft YaHei"/>
      <color rgb="005F6472"/>
      <sz val="9.5"/>
    </font>
    <font>
      <name val="Microsoft YaHei"/>
      <b val="1"/>
      <color rgb="00C62828"/>
      <sz val="10"/>
    </font>
    <font>
      <name val="Microsoft YaHei"/>
      <b val="1"/>
      <color rgb="00A86200"/>
      <sz val="10"/>
    </font>
    <font>
      <name val="Microsoft YaHei"/>
      <b val="1"/>
      <color rgb="00667085"/>
      <sz val="10"/>
    </font>
  </fonts>
  <fills count="9">
    <fill>
      <patternFill/>
    </fill>
    <fill>
      <patternFill patternType="gray125"/>
    </fill>
    <fill>
      <patternFill patternType="solid">
        <fgColor rgb="00FFF7CC"/>
      </patternFill>
    </fill>
    <fill>
      <patternFill patternType="solid">
        <fgColor rgb="00F2F2F2"/>
      </patternFill>
    </fill>
    <fill>
      <patternFill patternType="solid">
        <fgColor rgb="001F3A5F"/>
      </patternFill>
    </fill>
    <fill>
      <patternFill patternType="solid">
        <fgColor rgb="00EEF2F7"/>
      </patternFill>
    </fill>
    <fill>
      <patternFill patternType="solid">
        <fgColor rgb="00FDECEC"/>
      </patternFill>
    </fill>
    <fill>
      <patternFill patternType="solid">
        <fgColor rgb="00FFF4E0"/>
      </patternFill>
    </fill>
    <fill>
      <patternFill patternType="solid">
        <fgColor rgb="00F2F4F7"/>
      </patternFill>
    </fill>
  </fills>
  <borders count="2">
    <border>
      <left/>
      <right/>
      <top/>
      <bottom/>
      <diagonal/>
    </border>
    <border>
      <left style="thin">
        <color rgb="00D9DEE7"/>
      </left>
      <right style="thin">
        <color rgb="00D9DEE7"/>
      </right>
      <top style="thin">
        <color rgb="00D9DEE7"/>
      </top>
      <bottom style="thin">
        <color rgb="00D9DEE7"/>
      </bottom>
    </border>
  </borders>
  <cellStyleXfs count="1">
    <xf numFmtId="0" fontId="0" fillId="0" borderId="0"/>
  </cellStyleXfs>
  <cellXfs count="7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top" wrapText="1"/>
    </xf>
    <xf numFmtId="0" fontId="6" fillId="3" borderId="1" applyAlignment="1" pivotButton="0" quotePrefix="0" xfId="0">
      <alignment vertical="top" wrapText="1"/>
    </xf>
    <xf numFmtId="0" fontId="15" fillId="0" borderId="0" pivotButton="0" quotePrefix="0" xfId="0"/>
    <xf numFmtId="0" fontId="8" fillId="0" borderId="0" applyAlignment="1" pivotButton="0" quotePrefix="0" xfId="0">
      <alignment horizontal="right"/>
    </xf>
    <xf numFmtId="0" fontId="16" fillId="2" borderId="1" applyAlignment="1" pivotButton="0" quotePrefix="0" xfId="0">
      <alignment horizontal="center"/>
    </xf>
    <xf numFmtId="0" fontId="17" fillId="0" borderId="0" pivotButton="0" quotePrefix="0" xfId="0"/>
    <xf numFmtId="0" fontId="18" fillId="0" borderId="0" pivotButton="0" quotePrefix="0" xfId="0"/>
    <xf numFmtId="0" fontId="7" fillId="4" borderId="1" applyAlignment="1" pivotButton="0" quotePrefix="0" xfId="0">
      <alignment horizontal="center" vertical="center" wrapText="1"/>
    </xf>
    <xf numFmtId="0" fontId="20" fillId="0" borderId="0" pivotButton="0" quotePrefix="0" xfId="0"/>
    <xf numFmtId="0" fontId="8" fillId="0" borderId="1" applyAlignment="1" pivotButton="0" quotePrefix="0" xfId="0">
      <alignment horizontal="left" vertical="center"/>
    </xf>
    <xf numFmtId="168" fontId="19" fillId="0" borderId="1" applyAlignment="1" pivotButton="0" quotePrefix="0" xfId="0">
      <alignment horizontal="center" vertical="center"/>
    </xf>
    <xf numFmtId="168" fontId="5" fillId="0" borderId="1" applyAlignment="1" pivotButton="0" quotePrefix="0" xfId="0">
      <alignment horizontal="center" vertical="center"/>
    </xf>
    <xf numFmtId="164" fontId="5" fillId="0" borderId="1" applyAlignment="1" pivotButton="0" quotePrefix="0" xfId="0">
      <alignment horizontal="center" vertical="center"/>
    </xf>
    <xf numFmtId="0" fontId="5" fillId="0" borderId="1" applyAlignment="1" pivotButton="0" quotePrefix="0" xfId="0">
      <alignment horizontal="center" vertical="center"/>
    </xf>
    <xf numFmtId="0" fontId="21" fillId="0" borderId="0" applyAlignment="1" pivotButton="0" quotePrefix="0" xfId="0">
      <alignment vertical="top" wrapText="1"/>
    </xf>
    <xf numFmtId="165" fontId="19" fillId="0" borderId="1" applyAlignment="1" pivotButton="0" quotePrefix="0" xfId="0">
      <alignment horizontal="center" vertical="center"/>
    </xf>
    <xf numFmtId="165" fontId="5" fillId="0" borderId="1" applyAlignment="1" pivotButton="0" quotePrefix="0" xfId="0">
      <alignment horizontal="center" vertical="center"/>
    </xf>
    <xf numFmtId="3" fontId="19" fillId="0" borderId="1" applyAlignment="1" pivotButton="0" quotePrefix="0" xfId="0">
      <alignment horizontal="center" vertical="center"/>
    </xf>
    <xf numFmtId="3" fontId="5" fillId="0" borderId="1" applyAlignment="1" pivotButton="0" quotePrefix="0" xfId="0">
      <alignment horizontal="center" vertical="center"/>
    </xf>
    <xf numFmtId="166" fontId="19" fillId="0" borderId="1" applyAlignment="1" pivotButton="0" quotePrefix="0" xfId="0">
      <alignment horizontal="center" vertical="center"/>
    </xf>
    <xf numFmtId="166" fontId="5" fillId="0" borderId="1" applyAlignment="1" pivotButton="0" quotePrefix="0" xfId="0">
      <alignment horizontal="center" vertical="center"/>
    </xf>
    <xf numFmtId="0" fontId="10" fillId="0" borderId="0" pivotButton="0" quotePrefix="0" xfId="0"/>
    <xf numFmtId="171" fontId="19" fillId="0" borderId="1" applyAlignment="1" pivotButton="0" quotePrefix="0" xfId="0">
      <alignment horizontal="center" vertical="center"/>
    </xf>
    <xf numFmtId="171" fontId="5" fillId="0" borderId="1" applyAlignment="1" pivotButton="0" quotePrefix="0" xfId="0">
      <alignment horizontal="center" vertical="center"/>
    </xf>
    <xf numFmtId="0" fontId="22" fillId="0" borderId="0" applyAlignment="1" pivotButton="0" quotePrefix="0" xfId="0">
      <alignment vertical="top" wrapText="1"/>
    </xf>
    <xf numFmtId="164" fontId="19" fillId="0" borderId="1" applyAlignment="1" pivotButton="0" quotePrefix="0" xfId="0">
      <alignment horizontal="center" vertical="center"/>
    </xf>
    <xf numFmtId="0" fontId="6" fillId="3" borderId="1" applyAlignment="1" pivotButton="0" quotePrefix="0" xfId="0">
      <alignment horizontal="center" vertical="center"/>
    </xf>
    <xf numFmtId="0" fontId="5" fillId="0" borderId="1" applyAlignment="1" pivotButton="0" quotePrefix="0" xfId="0">
      <alignment horizontal="left" vertical="center" wrapText="1"/>
    </xf>
    <xf numFmtId="164" fontId="6" fillId="2" borderId="1" applyAlignment="1" pivotButton="0" quotePrefix="0" xfId="0">
      <alignment horizontal="center" vertical="center"/>
    </xf>
    <xf numFmtId="165" fontId="9" fillId="0" borderId="1" applyAlignment="1" pivotButton="0" quotePrefix="0" xfId="0">
      <alignment horizontal="center" vertical="center"/>
    </xf>
    <xf numFmtId="165" fontId="6" fillId="2" borderId="1" applyAlignment="1" pivotButton="0" quotePrefix="0" xfId="0">
      <alignment horizontal="center" vertical="center"/>
    </xf>
    <xf numFmtId="166" fontId="6" fillId="2" borderId="1" applyAlignment="1" pivotButton="0" quotePrefix="0" xfId="0">
      <alignment horizontal="center" vertical="center"/>
    </xf>
    <xf numFmtId="164" fontId="6" fillId="3" borderId="1" applyAlignment="1" pivotButton="0" quotePrefix="0" xfId="0">
      <alignment horizontal="center" vertical="center"/>
    </xf>
    <xf numFmtId="0" fontId="2" fillId="0" borderId="0" applyAlignment="1" pivotButton="0" quotePrefix="0" xfId="0">
      <alignment wrapText="1"/>
    </xf>
    <xf numFmtId="0" fontId="11" fillId="5" borderId="1" applyAlignment="1" pivotButton="0" quotePrefix="0" xfId="0">
      <alignment horizontal="center"/>
    </xf>
    <xf numFmtId="0" fontId="12" fillId="2" borderId="1" applyAlignment="1" pivotButton="0" quotePrefix="0" xfId="0">
      <alignment horizontal="center"/>
    </xf>
    <xf numFmtId="0" fontId="11" fillId="3" borderId="1" applyAlignment="1" pivotButton="0" quotePrefix="0" xfId="0">
      <alignment horizontal="center"/>
    </xf>
    <xf numFmtId="0" fontId="8" fillId="5" borderId="1" applyAlignment="1" pivotButton="0" quotePrefix="0" xfId="0">
      <alignment horizontal="center" vertical="center"/>
    </xf>
    <xf numFmtId="167" fontId="13" fillId="2" borderId="1" applyAlignment="1" pivotButton="0" quotePrefix="0" xfId="0">
      <alignment horizontal="center" vertical="center"/>
    </xf>
    <xf numFmtId="168" fontId="13" fillId="2" borderId="1" applyAlignment="1" pivotButton="0" quotePrefix="0" xfId="0">
      <alignment horizontal="center" vertical="center"/>
    </xf>
    <xf numFmtId="169" fontId="13" fillId="2" borderId="1" applyAlignment="1" pivotButton="0" quotePrefix="0" xfId="0">
      <alignment horizontal="center" vertical="center"/>
    </xf>
    <xf numFmtId="164" fontId="13" fillId="2" borderId="1" applyAlignment="1" pivotButton="0" quotePrefix="0" xfId="0">
      <alignment horizontal="center" vertical="center"/>
    </xf>
    <xf numFmtId="164" fontId="13" fillId="3" borderId="1" applyAlignment="1" pivotButton="0" quotePrefix="0" xfId="0">
      <alignment horizontal="center" vertical="center"/>
    </xf>
    <xf numFmtId="170" fontId="13" fillId="3" borderId="1" applyAlignment="1" pivotButton="0" quotePrefix="0" xfId="0">
      <alignment horizontal="center" vertical="center"/>
    </xf>
    <xf numFmtId="167" fontId="13" fillId="3" borderId="1" applyAlignment="1" pivotButton="0" quotePrefix="0" xfId="0">
      <alignment horizontal="center" vertical="center"/>
    </xf>
    <xf numFmtId="0" fontId="8" fillId="5" borderId="1" pivotButton="0" quotePrefix="0" xfId="0"/>
    <xf numFmtId="167" fontId="8" fillId="5" borderId="1" applyAlignment="1" pivotButton="0" quotePrefix="0" xfId="0">
      <alignment horizontal="center" vertical="center"/>
    </xf>
    <xf numFmtId="168" fontId="8" fillId="5" borderId="1" applyAlignment="1" pivotButton="0" quotePrefix="0" xfId="0">
      <alignment horizontal="center" vertical="center"/>
    </xf>
    <xf numFmtId="169" fontId="8" fillId="5" borderId="1" applyAlignment="1" pivotButton="0" quotePrefix="0" xfId="0">
      <alignment horizontal="center" vertical="center"/>
    </xf>
    <xf numFmtId="164" fontId="8" fillId="5" borderId="1" applyAlignment="1" pivotButton="0" quotePrefix="0" xfId="0">
      <alignment horizontal="center" vertical="center"/>
    </xf>
    <xf numFmtId="170" fontId="8" fillId="5" borderId="1" applyAlignment="1" pivotButton="0" quotePrefix="0" xfId="0">
      <alignment horizontal="center" vertical="center"/>
    </xf>
    <xf numFmtId="0" fontId="14" fillId="0" borderId="0" pivotButton="0" quotePrefix="0" xfId="0"/>
    <xf numFmtId="0" fontId="13" fillId="2" borderId="1" applyAlignment="1" pivotButton="0" quotePrefix="0" xfId="0">
      <alignment horizontal="left" vertical="center"/>
    </xf>
    <xf numFmtId="3" fontId="13" fillId="2" borderId="1" applyAlignment="1" pivotButton="0" quotePrefix="0" xfId="0">
      <alignment horizontal="center" vertical="center"/>
    </xf>
    <xf numFmtId="0" fontId="8" fillId="5" borderId="1" applyAlignment="1" pivotButton="0" quotePrefix="0" xfId="0">
      <alignment horizontal="left" vertical="center"/>
    </xf>
    <xf numFmtId="0" fontId="5" fillId="5" borderId="1" applyAlignment="1" pivotButton="0" quotePrefix="0" xfId="0">
      <alignment horizontal="center" vertical="center"/>
    </xf>
    <xf numFmtId="3" fontId="8" fillId="5" borderId="1" applyAlignment="1" pivotButton="0" quotePrefix="0" xfId="0">
      <alignment horizontal="center" vertical="center"/>
    </xf>
    <xf numFmtId="171" fontId="8" fillId="5" borderId="1" applyAlignment="1" pivotButton="0" quotePrefix="0" xfId="0">
      <alignment horizontal="center" vertical="center"/>
    </xf>
    <xf numFmtId="166" fontId="8" fillId="5" borderId="1" applyAlignment="1" pivotButton="0" quotePrefix="0" xfId="0">
      <alignment horizontal="center" vertical="center"/>
    </xf>
    <xf numFmtId="165" fontId="8" fillId="5" borderId="1" applyAlignment="1" pivotButton="0" quotePrefix="0" xfId="0">
      <alignment horizontal="center" vertical="center"/>
    </xf>
    <xf numFmtId="0" fontId="8" fillId="0" borderId="1" applyAlignment="1" pivotButton="0" quotePrefix="0" xfId="0">
      <alignment horizontal="center" vertical="center"/>
    </xf>
    <xf numFmtId="0" fontId="23" fillId="6" borderId="1" applyAlignment="1" pivotButton="0" quotePrefix="0" xfId="0">
      <alignment horizontal="center" vertical="top"/>
    </xf>
    <xf numFmtId="0" fontId="8" fillId="0" borderId="1" applyAlignment="1" pivotButton="0" quotePrefix="0" xfId="0">
      <alignment horizontal="left" vertical="top" wrapText="1"/>
    </xf>
    <xf numFmtId="0" fontId="18" fillId="0" borderId="1" applyAlignment="1" pivotButton="0" quotePrefix="0" xfId="0">
      <alignment horizontal="left" vertical="top" wrapText="1"/>
    </xf>
    <xf numFmtId="0" fontId="5" fillId="0" borderId="1" applyAlignment="1" pivotButton="0" quotePrefix="0" xfId="0">
      <alignment horizontal="left" vertical="top"/>
    </xf>
    <xf numFmtId="0" fontId="5" fillId="0" borderId="1" applyAlignment="1" pivotButton="0" quotePrefix="0" xfId="0">
      <alignment horizontal="left" vertical="top" wrapText="1"/>
    </xf>
    <xf numFmtId="0" fontId="5" fillId="0" borderId="1" applyAlignment="1" pivotButton="0" quotePrefix="0" xfId="0">
      <alignment horizontal="center" vertical="top"/>
    </xf>
    <xf numFmtId="0" fontId="24" fillId="7" borderId="1" applyAlignment="1" pivotButton="0" quotePrefix="0" xfId="0">
      <alignment horizontal="center" vertical="top"/>
    </xf>
    <xf numFmtId="0" fontId="25" fillId="8" borderId="1" applyAlignment="1" pivotButton="0" quotePrefix="0" xfId="0">
      <alignment horizontal="center" vertical="top"/>
    </xf>
  </cellXfs>
  <cellStyles count="1">
    <cellStyle name="Normal" xfId="0" builtinId="0" hidden="0"/>
  </cellStyles>
  <dxfs count="4">
    <dxf>
      <font>
        <b val="1"/>
        <color rgb="0012805C"/>
      </font>
      <fill>
        <patternFill patternType="solid">
          <fgColor rgb="00E4F4ED"/>
        </patternFill>
      </fill>
    </dxf>
    <dxf>
      <font>
        <b val="1"/>
        <color rgb="00C62828"/>
      </font>
      <fill>
        <patternFill patternType="solid">
          <fgColor rgb="00FDECEC"/>
        </patternFill>
      </fill>
    </dxf>
    <dxf>
      <font>
        <b val="1"/>
        <color rgb="00A86200"/>
      </font>
      <fill>
        <patternFill patternType="solid">
          <fgColor rgb="00FFF4E0"/>
        </patternFill>
      </fill>
    </dxf>
    <dxf>
      <font>
        <color rgb="00C6282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① 费用 vs 转化价值（月）</a:t>
            </a:r>
          </a:p>
        </rich>
      </tx>
    </title>
    <plotArea>
      <barChart>
        <barDir val="col"/>
        <grouping val="clustered"/>
        <ser>
          <idx val="0"/>
          <order val="0"/>
          <tx>
            <v>费用</v>
          </tx>
          <spPr>
            <a:solidFill xmlns:a="http://schemas.openxmlformats.org/drawingml/2006/main">
              <a:srgbClr val="7A869A"/>
            </a:solidFill>
            <a:ln xmlns:a="http://schemas.openxmlformats.org/drawingml/2006/main">
              <a:solidFill>
                <a:srgbClr val="7A869A"/>
              </a:solidFill>
              <a:prstDash val="solid"/>
            </a:ln>
          </spPr>
          <cat>
            <numRef>
              <f>'月度数据'!$A$6:$A$17</f>
            </numRef>
          </cat>
          <val>
            <numRef>
              <f>'月度数据'!$D$6:$D$17</f>
            </numRef>
          </val>
        </ser>
        <ser>
          <idx val="1"/>
          <order val="1"/>
          <tx>
            <v>转化价值</v>
          </tx>
          <spPr>
            <a:solidFill xmlns:a="http://schemas.openxmlformats.org/drawingml/2006/main">
              <a:srgbClr val="2D5BE3"/>
            </a:solidFill>
            <a:ln xmlns:a="http://schemas.openxmlformats.org/drawingml/2006/main">
              <a:solidFill>
                <a:srgbClr val="2D5BE3"/>
              </a:solidFill>
              <a:prstDash val="solid"/>
            </a:ln>
          </spPr>
          <cat>
            <numRef>
              <f>'月度数据'!$A$6:$A$17</f>
            </numRef>
          </cat>
          <val>
            <numRef>
              <f>'月度数据'!$F$6:$F$17</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美元</a:t>
                </a:r>
              </a:p>
            </rich>
          </tx>
        </title>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② ROAS 与目标线</a:t>
            </a:r>
          </a:p>
        </rich>
      </tx>
    </title>
    <plotArea>
      <lineChart>
        <grouping val="standard"/>
        <ser>
          <idx val="0"/>
          <order val="0"/>
          <tx>
            <v>ROAS</v>
          </tx>
          <spPr>
            <a:ln xmlns:a="http://schemas.openxmlformats.org/drawingml/2006/main" w="22000">
              <a:solidFill>
                <a:srgbClr val="2D5BE3"/>
              </a:solidFill>
              <a:prstDash val="solid"/>
            </a:ln>
          </spPr>
          <marker>
            <symbol val="none"/>
            <spPr>
              <a:ln xmlns:a="http://schemas.openxmlformats.org/drawingml/2006/main">
                <a:prstDash val="solid"/>
              </a:ln>
            </spPr>
          </marker>
          <cat>
            <numRef>
              <f>'指标计算'!$A$5:$A$16</f>
            </numRef>
          </cat>
          <val>
            <numRef>
              <f>'指标计算'!$G$5:$G$16</f>
            </numRef>
          </val>
          <smooth val="0"/>
        </ser>
        <ser>
          <idx val="1"/>
          <order val="1"/>
          <tx>
            <v>目标 ROAS</v>
          </tx>
          <spPr>
            <a:ln xmlns:a="http://schemas.openxmlformats.org/drawingml/2006/main" w="22000">
              <a:solidFill>
                <a:srgbClr val="12805C"/>
              </a:solidFill>
              <a:prstDash val="dash"/>
            </a:ln>
          </spPr>
          <marker>
            <symbol val="none"/>
            <spPr>
              <a:ln xmlns:a="http://schemas.openxmlformats.org/drawingml/2006/main">
                <a:prstDash val="solid"/>
              </a:ln>
            </spPr>
          </marker>
          <cat>
            <numRef>
              <f>'指标计算'!$A$5:$A$16</f>
            </numRef>
          </cat>
          <val>
            <numRef>
              <f>'指标计算'!$J$5:$J$16</f>
            </numRef>
          </val>
          <smooth val="0"/>
        </ser>
        <ser>
          <idx val="2"/>
          <order val="2"/>
          <tx>
            <v>盈亏平衡 ROAS</v>
          </tx>
          <spPr>
            <a:ln xmlns:a="http://schemas.openxmlformats.org/drawingml/2006/main" w="22000">
              <a:solidFill>
                <a:srgbClr val="C2362B"/>
              </a:solidFill>
              <a:prstDash val="dash"/>
            </a:ln>
          </spPr>
          <marker>
            <symbol val="none"/>
            <spPr>
              <a:ln xmlns:a="http://schemas.openxmlformats.org/drawingml/2006/main">
                <a:prstDash val="solid"/>
              </a:ln>
            </spPr>
          </marker>
          <cat>
            <numRef>
              <f>'指标计算'!$A$5:$A$16</f>
            </numRef>
          </cat>
          <val>
            <numRef>
              <f>'指标计算'!$K$5:$K$16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倍数</a:t>
                </a:r>
              </a:p>
            </rich>
          </tx>
        </title>
        <numFmt formatCode="0.0&quot;x&quot;"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③ 每次转化费用 CPA vs 目标</a:t>
            </a:r>
          </a:p>
        </rich>
      </tx>
    </title>
    <plotArea>
      <barChart>
        <barDir val="col"/>
        <grouping val="clustered"/>
        <ser>
          <idx val="0"/>
          <order val="0"/>
          <tx>
            <v>每次转化费用 CPA</v>
          </tx>
          <spPr>
            <a:solidFill xmlns:a="http://schemas.openxmlformats.org/drawingml/2006/main">
              <a:srgbClr val="A86200"/>
            </a:solidFill>
            <a:ln xmlns:a="http://schemas.openxmlformats.org/drawingml/2006/main">
              <a:solidFill>
                <a:srgbClr val="A86200"/>
              </a:solidFill>
              <a:prstDash val="solid"/>
            </a:ln>
          </spPr>
          <cat>
            <numRef>
              <f>'指标计算'!$A$5:$A$16</f>
            </numRef>
          </cat>
          <val>
            <numRef>
              <f>'指标计算'!$F$5:$F$16</f>
            </numRef>
          </val>
        </ser>
        <gapWidth val="70"/>
        <axId val="10"/>
        <axId val="100"/>
      </barChart>
      <lineChart>
        <grouping val="standard"/>
        <ser>
          <idx val="1"/>
          <order val="1"/>
          <tx>
            <v>目标 CPA</v>
          </tx>
          <spPr>
            <a:ln xmlns:a="http://schemas.openxmlformats.org/drawingml/2006/main" w="22000">
              <a:solidFill>
                <a:srgbClr val="C62828"/>
              </a:solidFill>
              <a:prstDash val="dash"/>
            </a:ln>
          </spPr>
          <marker>
            <symbol val="none"/>
            <spPr>
              <a:ln xmlns:a="http://schemas.openxmlformats.org/drawingml/2006/main">
                <a:prstDash val="solid"/>
              </a:ln>
            </spPr>
          </marker>
          <val>
            <numRef>
              <f>'指标计算'!$L$5:$L$16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美元</a:t>
                </a:r>
              </a:p>
            </rich>
          </tx>
        </title>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④ 点击率 CTR 与转化率 CVR</a:t>
            </a:r>
          </a:p>
        </rich>
      </tx>
    </title>
    <plotArea>
      <lineChart>
        <grouping val="standard"/>
        <ser>
          <idx val="0"/>
          <order val="0"/>
          <tx>
            <v>点击率 CTR</v>
          </tx>
          <spPr>
            <a:ln xmlns:a="http://schemas.openxmlformats.org/drawingml/2006/main" w="22000">
              <a:solidFill>
                <a:srgbClr val="2D5BE3"/>
              </a:solidFill>
              <a:prstDash val="solid"/>
            </a:ln>
          </spPr>
          <marker>
            <symbol val="none"/>
            <spPr>
              <a:ln xmlns:a="http://schemas.openxmlformats.org/drawingml/2006/main">
                <a:prstDash val="solid"/>
              </a:ln>
            </spPr>
          </marker>
          <cat>
            <numRef>
              <f>'指标计算'!$A$5:$A$16</f>
            </numRef>
          </cat>
          <val>
            <numRef>
              <f>'指标计算'!$B$5:$B$16</f>
            </numRef>
          </val>
          <smooth val="0"/>
        </ser>
        <ser>
          <idx val="1"/>
          <order val="1"/>
          <tx>
            <v>转化率 CVR</v>
          </tx>
          <spPr>
            <a:ln xmlns:a="http://schemas.openxmlformats.org/drawingml/2006/main" w="22000">
              <a:solidFill>
                <a:srgbClr val="12805C"/>
              </a:solidFill>
              <a:prstDash val="solid"/>
            </a:ln>
          </spPr>
          <marker>
            <symbol val="none"/>
            <spPr>
              <a:ln xmlns:a="http://schemas.openxmlformats.org/drawingml/2006/main">
                <a:prstDash val="solid"/>
              </a:ln>
            </spPr>
          </marker>
          <cat>
            <numRef>
              <f>'指标计算'!$A$5:$A$16</f>
            </numRef>
          </cat>
          <val>
            <numRef>
              <f>'指标计算'!$E$5:$E$16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比例</a:t>
                </a:r>
              </a:p>
            </rich>
          </tx>
        </title>
        <numFmt formatCode="0.0%" sourceLinked="0"/>
        <majorTickMark val="none"/>
        <minorTickMark val="none"/>
        <crossAx val="10"/>
      </valAx>
    </plotArea>
    <legend>
      <legendPos val="b"/>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⑤ 搜索展示份额去哪了</a:t>
            </a:r>
          </a:p>
        </rich>
      </tx>
    </title>
    <plotArea>
      <barChart>
        <barDir val="col"/>
        <grouping val="percentStacked"/>
        <ser>
          <idx val="0"/>
          <order val="0"/>
          <tx>
            <v>搜索网络展示份额</v>
          </tx>
          <spPr>
            <a:solidFill xmlns:a="http://schemas.openxmlformats.org/drawingml/2006/main">
              <a:srgbClr val="2D5BE3"/>
            </a:solidFill>
            <a:ln xmlns:a="http://schemas.openxmlformats.org/drawingml/2006/main">
              <a:solidFill>
                <a:srgbClr val="2D5BE3"/>
              </a:solidFill>
              <a:prstDash val="solid"/>
            </a:ln>
          </spPr>
          <cat>
            <numRef>
              <f>'月度数据'!$A$6:$A$17</f>
            </numRef>
          </cat>
          <val>
            <numRef>
              <f>'月度数据'!$G$6:$G$17</f>
            </numRef>
          </val>
        </ser>
        <ser>
          <idx val="1"/>
          <order val="1"/>
          <tx>
            <v>错失的展示份额（预算）</v>
          </tx>
          <spPr>
            <a:solidFill xmlns:a="http://schemas.openxmlformats.org/drawingml/2006/main">
              <a:srgbClr val="A86200"/>
            </a:solidFill>
            <a:ln xmlns:a="http://schemas.openxmlformats.org/drawingml/2006/main">
              <a:solidFill>
                <a:srgbClr val="A86200"/>
              </a:solidFill>
              <a:prstDash val="solid"/>
            </a:ln>
          </spPr>
          <cat>
            <numRef>
              <f>'月度数据'!$A$6:$A$17</f>
            </numRef>
          </cat>
          <val>
            <numRef>
              <f>'月度数据'!$H$6:$H$17</f>
            </numRef>
          </val>
        </ser>
        <ser>
          <idx val="2"/>
          <order val="2"/>
          <tx>
            <v>错失的展示份额（排名）</v>
          </tx>
          <spPr>
            <a:solidFill xmlns:a="http://schemas.openxmlformats.org/drawingml/2006/main">
              <a:srgbClr val="C2362B"/>
            </a:solidFill>
            <a:ln xmlns:a="http://schemas.openxmlformats.org/drawingml/2006/main">
              <a:solidFill>
                <a:srgbClr val="C2362B"/>
              </a:solidFill>
              <a:prstDash val="solid"/>
            </a:ln>
          </spPr>
          <cat>
            <numRef>
              <f>'月度数据'!$A$6:$A$17</f>
            </numRef>
          </cat>
          <val>
            <numRef>
              <f>'月度数据'!$I$6:$I$17</f>
            </numRef>
          </val>
        </ser>
        <gapWidth val="50"/>
        <overlap val="10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⑥ 各广告系列 ROAS</a:t>
            </a:r>
          </a:p>
        </rich>
      </tx>
    </title>
    <plotArea>
      <barChart>
        <barDir val="bar"/>
        <grouping val="clustered"/>
        <ser>
          <idx val="0"/>
          <order val="0"/>
          <tx>
            <v>ROAS</v>
          </tx>
          <spPr>
            <a:solidFill xmlns:a="http://schemas.openxmlformats.org/drawingml/2006/main">
              <a:srgbClr val="2D5BE3"/>
            </a:solidFill>
            <a:ln xmlns:a="http://schemas.openxmlformats.org/drawingml/2006/main">
              <a:solidFill>
                <a:srgbClr val="2D5BE3"/>
              </a:solidFill>
              <a:prstDash val="solid"/>
            </a:ln>
          </spPr>
          <cat>
            <numRef>
              <f>'广告系列对比'!$A$5:$A$9</f>
            </numRef>
          </cat>
          <val>
            <numRef>
              <f>'广告系列对比'!$L$5:$L$9</f>
            </numRef>
          </val>
        </ser>
        <dLbls>
          <numFmt formatCode="0.0&quot;x&quot;"/>
          <showLegendKey val="0"/>
          <showVal val="1"/>
          <showCatName val="0"/>
          <showSerName val="0"/>
        </dLbls>
        <gapWidth val="60"/>
        <axId val="10"/>
        <axId val="100"/>
      </barChart>
      <catAx>
        <axId val="10"/>
        <scaling>
          <orientation val="maxMin"/>
        </scaling>
        <delete val="0"/>
        <axPos val="l"/>
        <numFmt formatCode="0.0&quot;x&quot;" sourceLinked="0"/>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a:pPr>
            <a:r>
              <a:t>⑦ 费用分布（按广告系列）</a:t>
            </a:r>
          </a:p>
        </rich>
      </tx>
    </title>
    <plotArea>
      <pieChart>
        <varyColors val="1"/>
        <ser>
          <idx val="0"/>
          <order val="0"/>
          <tx>
            <v>费用</v>
          </tx>
          <spPr>
            <a:ln xmlns:a="http://schemas.openxmlformats.org/drawingml/2006/main">
              <a:prstDash val="solid"/>
            </a:ln>
          </spPr>
          <cat>
            <numRef>
              <f>'广告系列对比'!$A$5:$A$9</f>
            </numRef>
          </cat>
          <val>
            <numRef>
              <f>'广告系列对比'!$C$5:$C$9</f>
            </numRef>
          </val>
        </ser>
        <dLbls>
          <showLegendKey val="0"/>
          <showVal val="0"/>
          <showCatName val="0"/>
          <showSerName val="0"/>
          <showPercent val="1"/>
        </dLbls>
        <firstSliceAng val="0"/>
      </pieChart>
    </plotArea>
    <legend>
      <legendPos val="r"/>
    </legend>
    <plotVisOnly val="1"/>
    <dispBlanksAs val="gap"/>
  </chart>
</chartSpace>
</file>

<file path=xl/comments/comment1.xml><?xml version="1.0" encoding="utf-8"?>
<comments xmlns="http://schemas.openxmlformats.org/spreadsheetml/2006/main">
  <authors>
    <author>毕瑞出海</author>
  </authors>
  <commentList>
    <comment ref="B5" authorId="0" shapeId="0">
      <text>
        <t>示例假设，替换成你自己的。</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 Type="http://schemas.openxmlformats.org/officeDocument/2006/relationships/chart" Target="/xl/charts/chart7.xml" Id="rId7"/></Relationships>
</file>

<file path=xl/drawings/drawing1.xml><?xml version="1.0" encoding="utf-8"?>
<wsDr xmlns="http://schemas.openxmlformats.org/drawingml/2006/spreadsheetDrawing">
  <oneCellAnchor>
    <from>
      <col>1</col>
      <colOff>0</colOff>
      <row>17</row>
      <rowOff>0</rowOff>
    </from>
    <ext cx="558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17</row>
      <rowOff>0</rowOff>
    </from>
    <ext cx="558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37</row>
      <rowOff>0</rowOff>
    </from>
    <ext cx="5580000" cy="2592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9</col>
      <colOff>0</colOff>
      <row>37</row>
      <rowOff>0</rowOff>
    </from>
    <ext cx="5580000" cy="2592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1</col>
      <colOff>0</colOff>
      <row>57</row>
      <rowOff>0</rowOff>
    </from>
    <ext cx="5580000" cy="2592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9</col>
      <colOff>0</colOff>
      <row>57</row>
      <rowOff>0</rowOff>
    </from>
    <ext cx="5580000" cy="2592000"/>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oneCellAnchor>
    <from>
      <col>1</col>
      <colOff>0</colOff>
      <row>77</row>
      <rowOff>0</rowOff>
    </from>
    <ext cx="5580000" cy="2592000"/>
    <graphicFrame>
      <nvGraphicFramePr>
        <cNvPr id="7" name="Chart 7"/>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7"/>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4" customWidth="1" min="1" max="1"/>
    <col width="22" customWidth="1" min="2" max="2"/>
    <col width="92" customWidth="1" min="3" max="3"/>
  </cols>
  <sheetData>
    <row r="1" ht="28" customHeight="1">
      <c r="A1" s="1" t="inlineStr">
        <is>
          <t>Google Ads 广告数据分析模板</t>
        </is>
      </c>
    </row>
    <row r="2">
      <c r="A2" s="2" t="inlineStr">
        <is>
          <t>毕瑞出海 berightdigital.com · 表内是示例数据，换成你自己的数据后，计算表和看板会自动更新</t>
        </is>
      </c>
    </row>
    <row r="4" ht="17.5" customHeight="1">
      <c r="B4" s="3" t="inlineStr">
        <is>
          <t>三步上手</t>
        </is>
      </c>
    </row>
    <row r="5" ht="17.5" customHeight="1">
      <c r="B5" s="4" t="inlineStr">
        <is>
          <t>第 1 步</t>
        </is>
      </c>
      <c r="C5" s="5" t="inlineStr">
        <is>
          <t>在「目标与假设」填你的毛利率、目标 ROAS、目标单次转化费用（黄色格子）。</t>
        </is>
      </c>
    </row>
    <row r="6" ht="32" customHeight="1">
      <c r="B6" s="4" t="inlineStr">
        <is>
          <t>第 2 步</t>
        </is>
      </c>
      <c r="C6" s="5" t="inlineStr">
        <is>
          <t>从 Google Ads 导出月度数据，覆盖「月度数据」里的示例数字：黄色列必填，灰色列选填，不填也不影响主要图表。</t>
        </is>
      </c>
    </row>
    <row r="7" ht="17.5" customHeight="1">
      <c r="B7" s="4" t="inlineStr">
        <is>
          <t>第 3 步</t>
        </is>
      </c>
      <c r="C7" s="5" t="inlineStr">
        <is>
          <t>（可选）在「广告系列对比」填各广告系列的数据，看哪些系列在赚钱、哪些在烧钱。</t>
        </is>
      </c>
    </row>
    <row r="8" ht="17.5" customHeight="1">
      <c r="B8" s="4" t="inlineStr">
        <is>
          <t>然后</t>
        </is>
      </c>
      <c r="C8" s="5" t="inlineStr">
        <is>
          <t>打开「看板」：顶部选择要看的月份，关键指标、环比和达标状态会自动计算，下方 7 张图表同步更新。</t>
        </is>
      </c>
    </row>
    <row r="9" ht="17.5" customHeight="1"/>
    <row r="10" ht="17.5" customHeight="1">
      <c r="B10" s="3" t="inlineStr">
        <is>
          <t>颜色说明</t>
        </is>
      </c>
    </row>
    <row r="11" ht="17.5" customHeight="1">
      <c r="B11" s="6" t="inlineStr">
        <is>
          <t>黄色底 · 蓝色字</t>
        </is>
      </c>
      <c r="C11" s="5" t="inlineStr">
        <is>
          <t>必填输入。主要图表和核心指标都靠这些数据。</t>
        </is>
      </c>
    </row>
    <row r="12" ht="17.5" customHeight="1">
      <c r="B12" s="7" t="inlineStr">
        <is>
          <t>灰色底 · 蓝色字</t>
        </is>
      </c>
      <c r="C12" s="5" t="inlineStr">
        <is>
          <t>选填输入。有数据就填，没有可以留空。</t>
        </is>
      </c>
    </row>
    <row r="13" ht="17.5" customHeight="1">
      <c r="B13" s="4" t="inlineStr">
        <is>
          <t>白色底 · 黑色字</t>
        </is>
      </c>
      <c r="C13" s="5" t="inlineStr">
        <is>
          <t>公式自动计算，请不要手动改。</t>
        </is>
      </c>
    </row>
    <row r="14" ht="17.5" customHeight="1">
      <c r="B14" s="4" t="inlineStr">
        <is>
          <t>红 / 橙 / 灰标签</t>
        </is>
      </c>
      <c r="C14" s="5" t="inlineStr">
        <is>
          <t>「指标清单」里的重要程度：核心（必须看）/ 建议（有条件就看）/ 可选（特定场景才用）。</t>
        </is>
      </c>
    </row>
    <row r="15" ht="17.5" customHeight="1"/>
    <row r="16" ht="17.5" customHeight="1">
      <c r="B16" s="3" t="inlineStr">
        <is>
          <t>新手先盯住这 6 个指标</t>
        </is>
      </c>
    </row>
    <row r="17" ht="32" customHeight="1">
      <c r="B17" s="4" t="inlineStr">
        <is>
          <t>① ROAS</t>
        </is>
      </c>
      <c r="C17" s="5" t="inlineStr">
        <is>
          <t>转化价值 ÷ 费用，每花 1 美元带回多少销售额。先和「盈亏平衡 ROAS」（= 1 ÷ 毛利率）比，低于它就是在亏钱。</t>
        </is>
      </c>
    </row>
    <row r="18" ht="17.5" customHeight="1">
      <c r="B18" s="4" t="inlineStr">
        <is>
          <t>② 每次转化费用（CPA）</t>
        </is>
      </c>
      <c r="C18" s="5" t="inlineStr">
        <is>
          <t>拿到一个订单或线索花多少钱。和你能接受的获客成本比。</t>
        </is>
      </c>
    </row>
    <row r="19" ht="17.5" customHeight="1">
      <c r="B19" s="4" t="inlineStr">
        <is>
          <t>③ 转化率（CVR）</t>
        </is>
      </c>
      <c r="C19" s="5" t="inlineStr">
        <is>
          <t>点击里有多少变成转化。低通常是落地页、价格或流量不精准的问题，不一定是广告本身。</t>
        </is>
      </c>
    </row>
    <row r="20" ht="32" customHeight="1">
      <c r="B20" s="4" t="inlineStr">
        <is>
          <t>④ 点击率（CTR）</t>
        </is>
      </c>
      <c r="C20" s="5" t="inlineStr">
        <is>
          <t>看到广告的人里有多少点了。低说明广告文案或关键字匹配不对。搜索广告通常 3%–6% 比较常见，行业差异很大。</t>
        </is>
      </c>
    </row>
    <row r="21" ht="17.5" customHeight="1">
      <c r="B21" s="4" t="inlineStr">
        <is>
          <t>⑤ 搜索网络展示份额</t>
        </is>
      </c>
      <c r="C21" s="5" t="inlineStr">
        <is>
          <t>你本可以展示的机会里实际拿到了多少。</t>
        </is>
      </c>
    </row>
    <row r="22" ht="32" customHeight="1">
      <c r="B22" s="4" t="inlineStr">
        <is>
          <t>⑥ 错失的展示份额（预算 / 排名）</t>
        </is>
      </c>
      <c r="C22" s="5" t="inlineStr">
        <is>
          <t>没拿到的部分是因为预算不够，还是广告评级（出价 × 质量）不够。前者加预算，后者优化质量得分和出价。</t>
        </is>
      </c>
    </row>
    <row r="23" ht="17.5" customHeight="1"/>
    <row r="24" ht="17.5" customHeight="1">
      <c r="B24" s="3" t="inlineStr">
        <is>
          <t>从 Google Ads 导出数据</t>
        </is>
      </c>
    </row>
    <row r="25" ht="32" customHeight="1">
      <c r="B25" s="4" t="inlineStr">
        <is>
          <t>路径</t>
        </is>
      </c>
      <c r="C25" s="5" t="inlineStr">
        <is>
          <t>Google Ads 后台 → 广告系列 → 右上角「细分」选「时间 → 月」→「列」里勾选下面的列 →「下载」选 Excel / CSV。</t>
        </is>
      </c>
    </row>
    <row r="26" ht="32" customHeight="1">
      <c r="B26" s="4" t="inlineStr">
        <is>
          <t>需要的列</t>
        </is>
      </c>
      <c r="C26" s="5" t="inlineStr">
        <is>
          <t>展示次数、点击次数、费用、转化次数、转化价值、搜索网络展示份额、搜索网络错失的展示份额（预算）、搜索网络错失的展示份额（排名）；选填：绝对顶部展示率、质量得分、无效点击。</t>
        </is>
      </c>
    </row>
    <row r="27" ht="32" customHeight="1">
      <c r="B27" s="4" t="inlineStr">
        <is>
          <t>注意</t>
        </is>
      </c>
      <c r="C27" s="5" t="inlineStr">
        <is>
          <t>展示份额类指标只有搜索广告有；效果最大化（PMax）和展示广告可以留空。转化数据以你在 Google Ads 里设置的「主要转化操作」为准。</t>
        </is>
      </c>
    </row>
    <row r="28" ht="17.5" customHeight="1"/>
    <row r="29" ht="17.5" customHeight="1">
      <c r="B29" s="3" t="inlineStr">
        <is>
          <t>工作表一览</t>
        </is>
      </c>
    </row>
    <row r="30" ht="17.5" customHeight="1">
      <c r="B30" s="4" t="inlineStr">
        <is>
          <t>目标与假设</t>
        </is>
      </c>
      <c r="C30" s="5" t="inlineStr">
        <is>
          <t>毛利率、目标值、币种等设置，计算和看板都引用这里。</t>
        </is>
      </c>
    </row>
    <row r="31" ht="17.5" customHeight="1">
      <c r="B31" s="4" t="inlineStr">
        <is>
          <t>月度数据</t>
        </is>
      </c>
      <c r="C31" s="5" t="inlineStr">
        <is>
          <t>12 个月的原始数据（输入）。</t>
        </is>
      </c>
    </row>
    <row r="32" ht="17.5" customHeight="1">
      <c r="B32" s="4" t="inlineStr">
        <is>
          <t>广告系列对比</t>
        </is>
      </c>
      <c r="C32" s="5" t="inlineStr">
        <is>
          <t>各广告系列的数据（输入），自动算出各系列的 ROAS、CPA 和花费占比。</t>
        </is>
      </c>
    </row>
    <row r="33" ht="17.5" customHeight="1">
      <c r="B33" s="4" t="inlineStr">
        <is>
          <t>指标计算</t>
        </is>
      </c>
      <c r="C33" s="5" t="inlineStr">
        <is>
          <t>由月度数据自动算出 CTR、CPC、CPA、ROAS、毛利等（公式，勿改）。</t>
        </is>
      </c>
    </row>
    <row r="34" ht="17.5" customHeight="1">
      <c r="B34" s="4" t="inlineStr">
        <is>
          <t>看板</t>
        </is>
      </c>
      <c r="C34" s="5" t="inlineStr">
        <is>
          <t>月份选择 + 关键指标卡 + 7 张图表，每张图旁边有「怎么看」说明。</t>
        </is>
      </c>
    </row>
    <row r="35" ht="17.5" customHeight="1">
      <c r="B35" s="4" t="inlineStr">
        <is>
          <t>指标清单</t>
        </is>
      </c>
      <c r="C35" s="5" t="inlineStr">
        <is>
          <t>Google Ads 全部 72 个指标，标注了重要程度和新手提示，可以按重要程度筛选。</t>
        </is>
      </c>
    </row>
    <row r="36" ht="17.5" customHeight="1"/>
  </sheetData>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Q96"/>
  <sheetViews>
    <sheetView showGridLines="0" workbookViewId="0">
      <pane ySplit="4" topLeftCell="A5" activePane="bottomLeft" state="frozen"/>
      <selection pane="bottomLeft" activeCell="A1" sqref="A1"/>
    </sheetView>
  </sheetViews>
  <sheetFormatPr baseColWidth="8" defaultRowHeight="15"/>
  <cols>
    <col width="3" customWidth="1" min="1" max="1"/>
    <col width="20" customWidth="1" min="2" max="2"/>
    <col width="13" customWidth="1" min="3" max="3"/>
    <col width="13" customWidth="1" min="4" max="4"/>
    <col width="11" customWidth="1" min="5" max="5"/>
    <col width="13" customWidth="1" min="6" max="6"/>
    <col width="13" customWidth="1" min="7" max="7"/>
    <col width="11" customWidth="1" min="8" max="8"/>
    <col width="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s>
  <sheetData>
    <row r="1" ht="30" customHeight="1">
      <c r="A1" s="8" t="inlineStr">
        <is>
          <t>Google Ads 广告看板</t>
        </is>
      </c>
    </row>
    <row r="2">
      <c r="A2" s="2" t="inlineStr">
        <is>
          <t>先在 C4 选月份，关键指标和达标状态会自动切换；图表展示全年趋势。</t>
        </is>
      </c>
    </row>
    <row r="4">
      <c r="B4" s="9" t="inlineStr">
        <is>
          <t>选择月份 ▸</t>
        </is>
      </c>
      <c r="C4" s="10" t="inlineStr">
        <is>
          <t>12月</t>
        </is>
      </c>
      <c r="D4" s="11">
        <f>MATCH(C4,'月度数据'!$A$6:$A$17,0)</f>
        <v/>
      </c>
      <c r="E4" s="12" t="inlineStr">
        <is>
          <t>← 点格子右侧下拉箭头切换</t>
        </is>
      </c>
    </row>
    <row r="6">
      <c r="B6" s="13" t="inlineStr">
        <is>
          <t>关键指标</t>
        </is>
      </c>
      <c r="C6" s="13" t="inlineStr">
        <is>
          <t>本月</t>
        </is>
      </c>
      <c r="D6" s="13" t="inlineStr">
        <is>
          <t>上月</t>
        </is>
      </c>
      <c r="E6" s="13" t="inlineStr">
        <is>
          <t>环比</t>
        </is>
      </c>
      <c r="F6" s="13" t="inlineStr">
        <is>
          <t>全年</t>
        </is>
      </c>
      <c r="G6" s="13" t="inlineStr">
        <is>
          <t>目标</t>
        </is>
      </c>
      <c r="H6" s="13" t="inlineStr">
        <is>
          <t>状态</t>
        </is>
      </c>
      <c r="J6" s="14" t="inlineStr">
        <is>
          <t>本月一句话诊断</t>
        </is>
      </c>
    </row>
    <row r="7">
      <c r="B7" s="15" t="inlineStr">
        <is>
          <t>费用</t>
        </is>
      </c>
      <c r="C7" s="16">
        <f>INDEX('月度数据'!$D$6:$D$17,$D$4)</f>
        <v/>
      </c>
      <c r="D7" s="17">
        <f>IF($D$4=1,"-",IF($D$4=1,0,INDEX('月度数据'!$D$6:$D$17,$D$4-1)))</f>
        <v/>
      </c>
      <c r="E7" s="18">
        <f>IF($D$4=1,"-",IFERROR(C7/D7-1,"-"))</f>
        <v/>
      </c>
      <c r="F7" s="17">
        <f>'月度数据'!D18</f>
        <v/>
      </c>
      <c r="G7" s="17" t="inlineStr">
        <is>
          <t>-</t>
        </is>
      </c>
      <c r="H7" s="19">
        <f>"-"</f>
        <v/>
      </c>
      <c r="J7" s="20">
        <f>IF(D4="","",IF(INDEX('指标计算'!$M$5:$M$16,D4)="亏损","⚠ ROAS 低于盈亏平衡线，广告在亏钱：先查搜索字词和转化率，再考虑降出价。",IF(INDEX('指标计算'!$M$5:$M$16,D4)="保本","ROAS 在保本和目标之间：能回本但利润薄，优先砍掉低效关键字或广告系列。","✓ ROAS 达标：可以考虑在不降 ROAS 的前提下逐步加预算。"))&amp;IF(INDEX('月度数据'!$H$6:$H$17,D4)&gt;INDEX('月度数据'!$I$6:$I$17,D4)," 因预算错失的展示份额比因排名错失的高，预算是主要瓶颈。"," 因排名错失的展示份额较高，优先提升质量得分和广告评级。"))</f>
        <v/>
      </c>
    </row>
    <row r="8">
      <c r="B8" s="15" t="inlineStr">
        <is>
          <t>转化价值</t>
        </is>
      </c>
      <c r="C8" s="16">
        <f>INDEX('月度数据'!$F$6:$F$17,$D$4)</f>
        <v/>
      </c>
      <c r="D8" s="17">
        <f>IF($D$4=1,"-",IF($D$4=1,0,INDEX('月度数据'!$F$6:$F$17,$D$4-1)))</f>
        <v/>
      </c>
      <c r="E8" s="18">
        <f>IF($D$4=1,"-",IFERROR(C8/D8-1,"-"))</f>
        <v/>
      </c>
      <c r="F8" s="17">
        <f>'月度数据'!F18</f>
        <v/>
      </c>
      <c r="G8" s="17" t="inlineStr">
        <is>
          <t>-</t>
        </is>
      </c>
      <c r="H8" s="19">
        <f>"-"</f>
        <v/>
      </c>
    </row>
    <row r="9">
      <c r="B9" s="15" t="inlineStr">
        <is>
          <t>ROAS ★</t>
        </is>
      </c>
      <c r="C9" s="21">
        <f>INDEX('指标计算'!$G$5:$G$16,$D$4)</f>
        <v/>
      </c>
      <c r="D9" s="22">
        <f>IF($D$4=1,"-",IF($D$4=1,0,INDEX('指标计算'!$G$5:$G$16,$D$4-1)))</f>
        <v/>
      </c>
      <c r="E9" s="18">
        <f>IF($D$4=1,"-",IFERROR(C9/D9-1,"-"))</f>
        <v/>
      </c>
      <c r="F9" s="22">
        <f>'指标计算'!G17</f>
        <v/>
      </c>
      <c r="G9" s="22">
        <f>'目标与假设'!$B$8</f>
        <v/>
      </c>
      <c r="H9" s="19">
        <f>IF(C9&gt;=G9,"达标","未达标")</f>
        <v/>
      </c>
    </row>
    <row r="10">
      <c r="B10" s="15" t="inlineStr">
        <is>
          <t>转化次数</t>
        </is>
      </c>
      <c r="C10" s="23">
        <f>INDEX('月度数据'!$E$6:$E$17,$D$4)</f>
        <v/>
      </c>
      <c r="D10" s="24">
        <f>IF($D$4=1,"-",IF($D$4=1,0,INDEX('月度数据'!$E$6:$E$17,$D$4-1)))</f>
        <v/>
      </c>
      <c r="E10" s="18">
        <f>IF($D$4=1,"-",IFERROR(C10/D10-1,"-"))</f>
        <v/>
      </c>
      <c r="F10" s="24">
        <f>'月度数据'!E18</f>
        <v/>
      </c>
      <c r="G10" s="24" t="inlineStr">
        <is>
          <t>-</t>
        </is>
      </c>
      <c r="H10" s="19">
        <f>"-"</f>
        <v/>
      </c>
    </row>
    <row r="11">
      <c r="B11" s="15" t="inlineStr">
        <is>
          <t>每次转化费用 CPA ★</t>
        </is>
      </c>
      <c r="C11" s="25">
        <f>INDEX('指标计算'!$F$5:$F$16,$D$4)</f>
        <v/>
      </c>
      <c r="D11" s="26">
        <f>IF($D$4=1,"-",IF($D$4=1,0,INDEX('指标计算'!$F$5:$F$16,$D$4-1)))</f>
        <v/>
      </c>
      <c r="E11" s="18">
        <f>IF($D$4=1,"-",IFERROR(C11/D11-1,"-"))</f>
        <v/>
      </c>
      <c r="F11" s="26">
        <f>'指标计算'!F17</f>
        <v/>
      </c>
      <c r="G11" s="26">
        <f>'目标与假设'!$B$9</f>
        <v/>
      </c>
      <c r="H11" s="19">
        <f>IF(C11&lt;=G11,"达标","未达标")</f>
        <v/>
      </c>
      <c r="J11" s="27" t="inlineStr">
        <is>
          <t>颜色</t>
        </is>
      </c>
    </row>
    <row r="12">
      <c r="B12" s="15" t="inlineStr">
        <is>
          <t>转化率 CVR ★</t>
        </is>
      </c>
      <c r="C12" s="28">
        <f>INDEX('指标计算'!$E$5:$E$16,$D$4)</f>
        <v/>
      </c>
      <c r="D12" s="29">
        <f>IF($D$4=1,"-",IF($D$4=1,0,INDEX('指标计算'!$E$5:$E$16,$D$4-1)))</f>
        <v/>
      </c>
      <c r="E12" s="18">
        <f>IF($D$4=1,"-",IFERROR(C12/D12-1,"-"))</f>
        <v/>
      </c>
      <c r="F12" s="29">
        <f>'指标计算'!E17</f>
        <v/>
      </c>
      <c r="G12" s="29">
        <f>'目标与假设'!$B$11</f>
        <v/>
      </c>
      <c r="H12" s="19">
        <f>IF(C12&gt;=G12,"达标","未达标")</f>
        <v/>
      </c>
      <c r="J12" s="30" t="inlineStr">
        <is>
          <t>达标 = 达到「目标与假设」里的目标值；未达标 = 没达到。黄色格子可以修改。</t>
        </is>
      </c>
    </row>
    <row r="13">
      <c r="B13" s="15" t="inlineStr">
        <is>
          <t>点击率 CTR ★</t>
        </is>
      </c>
      <c r="C13" s="28">
        <f>INDEX('指标计算'!$B$5:$B$16,$D$4)</f>
        <v/>
      </c>
      <c r="D13" s="29">
        <f>IF($D$4=1,"-",IF($D$4=1,0,INDEX('指标计算'!$B$5:$B$16,$D$4-1)))</f>
        <v/>
      </c>
      <c r="E13" s="18">
        <f>IF($D$4=1,"-",IFERROR(C13/D13-1,"-"))</f>
        <v/>
      </c>
      <c r="F13" s="29">
        <f>'指标计算'!B17</f>
        <v/>
      </c>
      <c r="G13" s="29">
        <f>'目标与假设'!$B$10</f>
        <v/>
      </c>
      <c r="H13" s="19">
        <f>IF(C13&gt;=G13,"达标","未达标")</f>
        <v/>
      </c>
    </row>
    <row r="14">
      <c r="B14" s="15" t="inlineStr">
        <is>
          <t>搜索网络展示份额 ★</t>
        </is>
      </c>
      <c r="C14" s="31">
        <f>INDEX('月度数据'!$G$6:$G$17,$D$4)</f>
        <v/>
      </c>
      <c r="D14" s="18">
        <f>IF($D$4=1,"-",IF($D$4=1,0,INDEX('月度数据'!$G$6:$G$17,$D$4-1)))</f>
        <v/>
      </c>
      <c r="E14" s="18">
        <f>IF($D$4=1,"-",IFERROR(C14/D14-1,"-"))</f>
        <v/>
      </c>
      <c r="F14" s="18">
        <f>'月度数据'!G18</f>
        <v/>
      </c>
      <c r="G14" s="18" t="inlineStr">
        <is>
          <t>-</t>
        </is>
      </c>
      <c r="H14" s="19">
        <f>"-"</f>
        <v/>
      </c>
    </row>
    <row r="15">
      <c r="B15" s="15" t="inlineStr">
        <is>
          <t>毛利（扣广告费后）</t>
        </is>
      </c>
      <c r="C15" s="16">
        <f>INDEX('指标计算'!$I$5:$I$16,$D$4)</f>
        <v/>
      </c>
      <c r="D15" s="17">
        <f>IF($D$4=1,"-",IF($D$4=1,0,INDEX('指标计算'!$I$5:$I$16,$D$4-1)))</f>
        <v/>
      </c>
      <c r="E15" s="18">
        <f>IF($D$4=1,"-",IFERROR(C15/D15-1,"-"))</f>
        <v/>
      </c>
      <c r="F15" s="17">
        <f>'指标计算'!I17</f>
        <v/>
      </c>
      <c r="G15" s="17" t="n">
        <v>0</v>
      </c>
      <c r="H15" s="19">
        <f>IF(C15&gt;=G15,"达标","未达标")</f>
        <v/>
      </c>
    </row>
    <row r="16">
      <c r="B16" s="12" t="inlineStr">
        <is>
          <t>★ = 新手优先看的核心指标。ROAS 的「保本 / 亏损」细分见「指标计算」表。</t>
        </is>
      </c>
    </row>
    <row r="33">
      <c r="B33" s="30" t="inlineStr">
        <is>
          <t>怎么看：两根柱子差距越大越好。转化价值柱子明显低于费用柱子时，广告在亏钱。旺季费用上涨是正常的，要看转化价值是否同步上涨。</t>
        </is>
      </c>
      <c r="J33" s="30" t="inlineStr">
        <is>
          <t>怎么看：蓝线是实际 ROAS，绿虚线是目标，红虚线是盈亏平衡线（1 ÷ 毛利率）。蓝线落到红线以下的月份要重点复盘。</t>
        </is>
      </c>
    </row>
    <row r="34"/>
    <row r="35"/>
    <row r="36"/>
    <row r="53">
      <c r="B53" s="30" t="inlineStr">
        <is>
          <t>怎么看：柱子高于红虚线说明获客成本超出可接受范围。CPA 上升时，看是 CPC 变贵了（竞争、旺季），还是转化率下降了（落地页、价格）。</t>
        </is>
      </c>
      <c r="J53" s="30" t="inlineStr">
        <is>
          <t>怎么看：CTR 反映广告是否吸引人，CVR 反映点进来后是否愿意买。CTR 高、CVR 低，问题多半在落地页或流量不精准。</t>
        </is>
      </c>
    </row>
    <row r="54"/>
    <row r="55"/>
    <row r="56"/>
    <row r="73">
      <c r="B73" s="30" t="inlineStr">
        <is>
          <t>怎么看：蓝色是实际拿到的展示，橙色是预算不够错失的，红色是排名不够错失的。橙色多就加预算（前提是 ROAS 达标），红色多就提升质量得分或出价。</t>
        </is>
      </c>
      <c r="J73" s="30" t="inlineStr">
        <is>
          <t>怎么看：比较各广告系列的 ROAS。低于盈亏平衡线（「目标与假设」里的数值）的系列先排查搜索字词和受众，品牌词 ROAS 高是常态，不代表可以无限加预算。</t>
        </is>
      </c>
    </row>
    <row r="74"/>
    <row r="75"/>
    <row r="76"/>
    <row r="93">
      <c r="B93" s="30" t="inlineStr">
        <is>
          <t>怎么看：和「广告系列对比」表的价值占比一起看。花费占比大、价值占比小的系列是优化重点。</t>
        </is>
      </c>
    </row>
    <row r="94"/>
    <row r="95"/>
    <row r="96"/>
  </sheetData>
  <mergeCells count="9">
    <mergeCell ref="B53:H56"/>
    <mergeCell ref="J7:Q9"/>
    <mergeCell ref="J12:Q13"/>
    <mergeCell ref="J33:Q36"/>
    <mergeCell ref="J73:Q76"/>
    <mergeCell ref="J53:Q56"/>
    <mergeCell ref="B73:H76"/>
    <mergeCell ref="B93:H96"/>
    <mergeCell ref="B33:H36"/>
  </mergeCells>
  <conditionalFormatting sqref="H7:H15">
    <cfRule type="expression" priority="1" dxfId="0">
      <formula>H7="达标"</formula>
    </cfRule>
    <cfRule type="expression" priority="2" dxfId="1">
      <formula>H7="未达标"</formula>
    </cfRule>
  </conditionalFormatting>
  <dataValidations count="1">
    <dataValidation sqref="C4" showDropDown="0" showInputMessage="0" showErrorMessage="0" allowBlank="0" type="list">
      <formula1>='月度数据'!$A$6:$A$17</formula1>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D14"/>
  <sheetViews>
    <sheetView showGridLines="0" workbookViewId="0">
      <selection activeCell="A1" sqref="A1"/>
    </sheetView>
  </sheetViews>
  <sheetFormatPr baseColWidth="8" defaultRowHeight="15"/>
  <cols>
    <col width="26" customWidth="1" min="1" max="1"/>
    <col width="16" customWidth="1" min="2" max="2"/>
    <col width="12" customWidth="1" min="3" max="3"/>
    <col width="70" customWidth="1" min="4" max="4"/>
  </cols>
  <sheetData>
    <row r="1" ht="28" customHeight="1">
      <c r="A1" s="1" t="inlineStr">
        <is>
          <t>目标与假设</t>
        </is>
      </c>
    </row>
    <row r="2">
      <c r="A2" s="2" t="inlineStr">
        <is>
          <t>黄色格子改成你自己的数字。所有计算和图表都会引用这里。</t>
        </is>
      </c>
    </row>
    <row r="4">
      <c r="A4" s="13" t="inlineStr">
        <is>
          <t>项目</t>
        </is>
      </c>
      <c r="B4" s="13" t="inlineStr">
        <is>
          <t>数值</t>
        </is>
      </c>
      <c r="C4" s="13" t="inlineStr">
        <is>
          <t>单位</t>
        </is>
      </c>
      <c r="D4" s="13" t="inlineStr">
        <is>
          <t>说明</t>
        </is>
      </c>
    </row>
    <row r="5" ht="17.5" customHeight="1">
      <c r="A5" s="15" t="inlineStr">
        <is>
          <t>币种</t>
        </is>
      </c>
      <c r="B5" s="32" t="inlineStr">
        <is>
          <t>USD</t>
        </is>
      </c>
      <c r="C5" s="19" t="inlineStr"/>
      <c r="D5" s="33" t="inlineStr">
        <is>
          <t>只作标注用。表内金额格式是美元，换币种可以改单元格格式。</t>
        </is>
      </c>
    </row>
    <row r="6" ht="32" customHeight="1">
      <c r="A6" s="15" t="inlineStr">
        <is>
          <t>毛利率</t>
        </is>
      </c>
      <c r="B6" s="34" t="n">
        <v>0.4</v>
      </c>
      <c r="C6" s="19" t="inlineStr">
        <is>
          <t>%</t>
        </is>
      </c>
      <c r="D6" s="33" t="inlineStr">
        <is>
          <t>扣除商品成本、运费、平台费后的毛利占售价的比例。决定盈亏平衡 ROAS，是最重要的假设。</t>
        </is>
      </c>
    </row>
    <row r="7" ht="17.5" customHeight="1">
      <c r="A7" s="15" t="inlineStr">
        <is>
          <t>盈亏平衡 ROAS</t>
        </is>
      </c>
      <c r="B7" s="35">
        <f>IFERROR(1/B6,0)</f>
        <v/>
      </c>
      <c r="C7" s="19" t="inlineStr">
        <is>
          <t>x</t>
        </is>
      </c>
      <c r="D7" s="33" t="inlineStr">
        <is>
          <t>等于 1 ÷ 毛利率。ROAS 低于这条线，广告带来的毛利不够付广告费。</t>
        </is>
      </c>
    </row>
    <row r="8" ht="17.5" customHeight="1">
      <c r="A8" s="15" t="inlineStr">
        <is>
          <t>目标 ROAS</t>
        </is>
      </c>
      <c r="B8" s="36" t="n">
        <v>3.5</v>
      </c>
      <c r="C8" s="19" t="inlineStr">
        <is>
          <t>x</t>
        </is>
      </c>
      <c r="D8" s="33" t="inlineStr">
        <is>
          <t>你希望达到的 ROAS。一般要明显高于盈亏平衡线，留出其他费用和利润空间。</t>
        </is>
      </c>
    </row>
    <row r="9" ht="17.5" customHeight="1">
      <c r="A9" s="15" t="inlineStr">
        <is>
          <t>目标每次转化费用（CPA）</t>
        </is>
      </c>
      <c r="B9" s="37" t="n">
        <v>40</v>
      </c>
      <c r="C9" s="19" t="inlineStr">
        <is>
          <t>USD</t>
        </is>
      </c>
      <c r="D9" s="33" t="inlineStr">
        <is>
          <t>你愿意为一个转化（订单 / 线索）付的最高费用。</t>
        </is>
      </c>
    </row>
    <row r="10" ht="17.5" customHeight="1">
      <c r="A10" s="15" t="inlineStr">
        <is>
          <t>目标点击率（CTR）</t>
        </is>
      </c>
      <c r="B10" s="38" t="n">
        <v>0.04</v>
      </c>
      <c r="C10" s="19" t="inlineStr">
        <is>
          <t>%</t>
        </is>
      </c>
      <c r="D10" s="33" t="inlineStr">
        <is>
          <t>搜索广告的参考目标，按你的行业调整。</t>
        </is>
      </c>
    </row>
    <row r="11" ht="17.5" customHeight="1">
      <c r="A11" s="15" t="inlineStr">
        <is>
          <t>目标转化率（CVR）</t>
        </is>
      </c>
      <c r="B11" s="38" t="n">
        <v>0.03</v>
      </c>
      <c r="C11" s="19" t="inlineStr">
        <is>
          <t>%</t>
        </is>
      </c>
      <c r="D11" s="33" t="inlineStr">
        <is>
          <t>电商独立站的参考目标，按你的行业调整。</t>
        </is>
      </c>
    </row>
    <row r="13">
      <c r="A13" s="27" t="inlineStr">
        <is>
          <t>示例数据说明</t>
        </is>
      </c>
    </row>
    <row r="14" ht="32" customHeight="1">
      <c r="A14" s="39" t="inlineStr">
        <is>
          <t>模板里的数字是虚构的跨境独立站示例（全年广告费约 10 万美元、11 月黑五旺季），只用来演示图表效果，不代表行业平均水平。</t>
        </is>
      </c>
    </row>
  </sheetData>
  <mergeCells count="1">
    <mergeCell ref="A14:D14"/>
  </mergeCells>
  <pageMargins left="0.75" right="0.75" top="1" bottom="1" header="0.5" footer="0.5"/>
  <pageSetup orientation="landscape" paperSize="9"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L2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3" customWidth="1" min="2" max="2"/>
    <col width="12" customWidth="1" min="3" max="3"/>
    <col width="12" customWidth="1" min="4" max="4"/>
    <col width="11" customWidth="1" min="5" max="5"/>
    <col width="13" customWidth="1" min="6" max="6"/>
    <col width="13" customWidth="1" min="7" max="7"/>
    <col width="14" customWidth="1" min="8" max="8"/>
    <col width="14" customWidth="1" min="9" max="9"/>
    <col width="12" customWidth="1" min="10" max="10"/>
    <col width="11" customWidth="1" min="11" max="11"/>
    <col width="10" customWidth="1" min="12" max="12"/>
  </cols>
  <sheetData>
    <row r="1" ht="28" customHeight="1">
      <c r="A1" s="1" t="inlineStr">
        <is>
          <t>月度数据（输入）</t>
        </is>
      </c>
    </row>
    <row r="2">
      <c r="A2" s="2" t="inlineStr">
        <is>
          <t>黄色列必填，灰色列选填。示例为 2026 年 1–12 月，直接覆盖即可。</t>
        </is>
      </c>
    </row>
    <row r="4" ht="32" customHeight="1">
      <c r="A4" s="13" t="inlineStr">
        <is>
          <t>月份</t>
        </is>
      </c>
      <c r="B4" s="13" t="inlineStr">
        <is>
          <t>展示次数</t>
        </is>
      </c>
      <c r="C4" s="13" t="inlineStr">
        <is>
          <t>点击次数</t>
        </is>
      </c>
      <c r="D4" s="13" t="inlineStr">
        <is>
          <t>费用</t>
        </is>
      </c>
      <c r="E4" s="13" t="inlineStr">
        <is>
          <t>转化次数</t>
        </is>
      </c>
      <c r="F4" s="13" t="inlineStr">
        <is>
          <t>转化价值</t>
        </is>
      </c>
      <c r="G4" s="13" t="inlineStr">
        <is>
          <t>搜索网络展示份额</t>
        </is>
      </c>
      <c r="H4" s="13" t="inlineStr">
        <is>
          <t>错失的展示份额（预算）</t>
        </is>
      </c>
      <c r="I4" s="13" t="inlineStr">
        <is>
          <t>错失的展示份额（排名）</t>
        </is>
      </c>
      <c r="J4" s="13" t="inlineStr">
        <is>
          <t>绝对顶部展示率</t>
        </is>
      </c>
      <c r="K4" s="13" t="inlineStr">
        <is>
          <t>平均质量得分</t>
        </is>
      </c>
      <c r="L4" s="13" t="inlineStr">
        <is>
          <t>无效点击</t>
        </is>
      </c>
    </row>
    <row r="5">
      <c r="A5" s="40" t="inlineStr"/>
      <c r="B5" s="41" t="inlineStr">
        <is>
          <t>必填</t>
        </is>
      </c>
      <c r="C5" s="41" t="inlineStr">
        <is>
          <t>必填</t>
        </is>
      </c>
      <c r="D5" s="41" t="inlineStr">
        <is>
          <t>必填</t>
        </is>
      </c>
      <c r="E5" s="41" t="inlineStr">
        <is>
          <t>必填</t>
        </is>
      </c>
      <c r="F5" s="41" t="inlineStr">
        <is>
          <t>必填</t>
        </is>
      </c>
      <c r="G5" s="41" t="inlineStr">
        <is>
          <t>必填</t>
        </is>
      </c>
      <c r="H5" s="41" t="inlineStr">
        <is>
          <t>必填</t>
        </is>
      </c>
      <c r="I5" s="41" t="inlineStr">
        <is>
          <t>必填</t>
        </is>
      </c>
      <c r="J5" s="42" t="inlineStr">
        <is>
          <t>选填</t>
        </is>
      </c>
      <c r="K5" s="42" t="inlineStr">
        <is>
          <t>选填</t>
        </is>
      </c>
      <c r="L5" s="42" t="inlineStr">
        <is>
          <t>选填</t>
        </is>
      </c>
    </row>
    <row r="6">
      <c r="A6" s="43" t="inlineStr">
        <is>
          <t>1月</t>
        </is>
      </c>
      <c r="B6" s="44" t="n">
        <v>143366</v>
      </c>
      <c r="C6" s="44" t="n">
        <v>5878</v>
      </c>
      <c r="D6" s="45" t="n">
        <v>6936</v>
      </c>
      <c r="E6" s="46" t="n">
        <v>176.3</v>
      </c>
      <c r="F6" s="45" t="n">
        <v>22566</v>
      </c>
      <c r="G6" s="47" t="n">
        <v>0.58</v>
      </c>
      <c r="H6" s="47" t="n">
        <v>0.1</v>
      </c>
      <c r="I6" s="47" t="n">
        <v>0.32</v>
      </c>
      <c r="J6" s="48" t="n">
        <v>0.27</v>
      </c>
      <c r="K6" s="49" t="n">
        <v>6.4</v>
      </c>
      <c r="L6" s="50" t="n">
        <v>106</v>
      </c>
    </row>
    <row r="7">
      <c r="A7" s="43" t="inlineStr">
        <is>
          <t>2月</t>
        </is>
      </c>
      <c r="B7" s="44" t="n">
        <v>128524</v>
      </c>
      <c r="C7" s="44" t="n">
        <v>5398</v>
      </c>
      <c r="D7" s="45" t="n">
        <v>6208</v>
      </c>
      <c r="E7" s="46" t="n">
        <v>113.4</v>
      </c>
      <c r="F7" s="45" t="n">
        <v>14062</v>
      </c>
      <c r="G7" s="47" t="n">
        <v>0.6</v>
      </c>
      <c r="H7" s="47" t="n">
        <v>0.08</v>
      </c>
      <c r="I7" s="47" t="n">
        <v>0.32</v>
      </c>
      <c r="J7" s="48" t="n">
        <v>0.28</v>
      </c>
      <c r="K7" s="49" t="n">
        <v>6.4</v>
      </c>
      <c r="L7" s="50" t="n">
        <v>97</v>
      </c>
    </row>
    <row r="8">
      <c r="A8" s="43" t="inlineStr">
        <is>
          <t>3月</t>
        </is>
      </c>
      <c r="B8" s="44" t="n">
        <v>140930</v>
      </c>
      <c r="C8" s="44" t="n">
        <v>6060</v>
      </c>
      <c r="D8" s="45" t="n">
        <v>7272</v>
      </c>
      <c r="E8" s="46" t="n">
        <v>187.9</v>
      </c>
      <c r="F8" s="45" t="n">
        <v>24427</v>
      </c>
      <c r="G8" s="47" t="n">
        <v>0.57</v>
      </c>
      <c r="H8" s="47" t="n">
        <v>0.11</v>
      </c>
      <c r="I8" s="47" t="n">
        <v>0.32</v>
      </c>
      <c r="J8" s="48" t="n">
        <v>0.27</v>
      </c>
      <c r="K8" s="49" t="n">
        <v>6.5</v>
      </c>
      <c r="L8" s="50" t="n">
        <v>109</v>
      </c>
    </row>
    <row r="9">
      <c r="A9" s="43" t="inlineStr">
        <is>
          <t>4月</t>
        </is>
      </c>
      <c r="B9" s="44" t="n">
        <v>147250</v>
      </c>
      <c r="C9" s="44" t="n">
        <v>6479</v>
      </c>
      <c r="D9" s="45" t="n">
        <v>7904</v>
      </c>
      <c r="E9" s="46" t="n">
        <v>213.8</v>
      </c>
      <c r="F9" s="45" t="n">
        <v>27580</v>
      </c>
      <c r="G9" s="47" t="n">
        <v>0.5600000000000001</v>
      </c>
      <c r="H9" s="47" t="n">
        <v>0.12</v>
      </c>
      <c r="I9" s="47" t="n">
        <v>0.32</v>
      </c>
      <c r="J9" s="48" t="n">
        <v>0.26</v>
      </c>
      <c r="K9" s="49" t="n">
        <v>6.6</v>
      </c>
      <c r="L9" s="50" t="n">
        <v>117</v>
      </c>
    </row>
    <row r="10">
      <c r="A10" s="43" t="inlineStr">
        <is>
          <t>5月</t>
        </is>
      </c>
      <c r="B10" s="44" t="n">
        <v>139378</v>
      </c>
      <c r="C10" s="44" t="n">
        <v>6272</v>
      </c>
      <c r="D10" s="45" t="n">
        <v>7840</v>
      </c>
      <c r="E10" s="46" t="n">
        <v>219.5</v>
      </c>
      <c r="F10" s="45" t="n">
        <v>28974</v>
      </c>
      <c r="G10" s="47" t="n">
        <v>0.55</v>
      </c>
      <c r="H10" s="47" t="n">
        <v>0.13</v>
      </c>
      <c r="I10" s="47" t="n">
        <v>0.32</v>
      </c>
      <c r="J10" s="48" t="n">
        <v>0.26</v>
      </c>
      <c r="K10" s="49" t="n">
        <v>6.7</v>
      </c>
      <c r="L10" s="50" t="n">
        <v>113</v>
      </c>
    </row>
    <row r="11">
      <c r="A11" s="43" t="inlineStr">
        <is>
          <t>6月</t>
        </is>
      </c>
      <c r="B11" s="44" t="n">
        <v>143477</v>
      </c>
      <c r="C11" s="44" t="n">
        <v>6313</v>
      </c>
      <c r="D11" s="45" t="n">
        <v>7828</v>
      </c>
      <c r="E11" s="46" t="n">
        <v>214.6</v>
      </c>
      <c r="F11" s="45" t="n">
        <v>28113</v>
      </c>
      <c r="G11" s="47" t="n">
        <v>0.57</v>
      </c>
      <c r="H11" s="47" t="n">
        <v>0.11</v>
      </c>
      <c r="I11" s="47" t="n">
        <v>0.32</v>
      </c>
      <c r="J11" s="48" t="n">
        <v>0.27</v>
      </c>
      <c r="K11" s="49" t="n">
        <v>6.8</v>
      </c>
      <c r="L11" s="50" t="n">
        <v>114</v>
      </c>
    </row>
    <row r="12">
      <c r="A12" s="43" t="inlineStr">
        <is>
          <t>7月</t>
        </is>
      </c>
      <c r="B12" s="44" t="n">
        <v>135884</v>
      </c>
      <c r="C12" s="44" t="n">
        <v>5843</v>
      </c>
      <c r="D12" s="45" t="n">
        <v>7128</v>
      </c>
      <c r="E12" s="46" t="n">
        <v>187</v>
      </c>
      <c r="F12" s="45" t="n">
        <v>23936</v>
      </c>
      <c r="G12" s="47" t="n">
        <v>0.59</v>
      </c>
      <c r="H12" s="47" t="n">
        <v>0.09</v>
      </c>
      <c r="I12" s="47" t="n">
        <v>0.32</v>
      </c>
      <c r="J12" s="48" t="n">
        <v>0.28</v>
      </c>
      <c r="K12" s="49" t="n">
        <v>6.9</v>
      </c>
      <c r="L12" s="50" t="n">
        <v>105</v>
      </c>
    </row>
    <row r="13">
      <c r="A13" s="43" t="inlineStr">
        <is>
          <t>8月</t>
        </is>
      </c>
      <c r="B13" s="44" t="n">
        <v>138933</v>
      </c>
      <c r="C13" s="44" t="n">
        <v>6252</v>
      </c>
      <c r="D13" s="45" t="n">
        <v>7752</v>
      </c>
      <c r="E13" s="46" t="n">
        <v>212.6</v>
      </c>
      <c r="F13" s="45" t="n">
        <v>27638</v>
      </c>
      <c r="G13" s="47" t="n">
        <v>0.58</v>
      </c>
      <c r="H13" s="47" t="n">
        <v>0.1</v>
      </c>
      <c r="I13" s="47" t="n">
        <v>0.32</v>
      </c>
      <c r="J13" s="48" t="n">
        <v>0.28</v>
      </c>
      <c r="K13" s="49" t="n">
        <v>6.9</v>
      </c>
      <c r="L13" s="50" t="n">
        <v>113</v>
      </c>
    </row>
    <row r="14">
      <c r="A14" s="43" t="inlineStr">
        <is>
          <t>9月</t>
        </is>
      </c>
      <c r="B14" s="44" t="n">
        <v>136261</v>
      </c>
      <c r="C14" s="44" t="n">
        <v>6268</v>
      </c>
      <c r="D14" s="45" t="n">
        <v>8148</v>
      </c>
      <c r="E14" s="46" t="n">
        <v>225.6</v>
      </c>
      <c r="F14" s="45" t="n">
        <v>30005</v>
      </c>
      <c r="G14" s="47" t="n">
        <v>0.55</v>
      </c>
      <c r="H14" s="47" t="n">
        <v>0.14</v>
      </c>
      <c r="I14" s="47" t="n">
        <v>0.31</v>
      </c>
      <c r="J14" s="48" t="n">
        <v>0.26</v>
      </c>
      <c r="K14" s="49" t="n">
        <v>7</v>
      </c>
      <c r="L14" s="50" t="n">
        <v>113</v>
      </c>
    </row>
    <row r="15">
      <c r="A15" s="43" t="inlineStr">
        <is>
          <t>10月</t>
        </is>
      </c>
      <c r="B15" s="44" t="n">
        <v>145362</v>
      </c>
      <c r="C15" s="44" t="n">
        <v>6832</v>
      </c>
      <c r="D15" s="45" t="n">
        <v>9292</v>
      </c>
      <c r="E15" s="46" t="n">
        <v>252.8</v>
      </c>
      <c r="F15" s="45" t="n">
        <v>33370</v>
      </c>
      <c r="G15" s="47" t="n">
        <v>0.52</v>
      </c>
      <c r="H15" s="47" t="n">
        <v>0.17</v>
      </c>
      <c r="I15" s="47" t="n">
        <v>0.31</v>
      </c>
      <c r="J15" s="48" t="n">
        <v>0.25</v>
      </c>
      <c r="K15" s="49" t="n">
        <v>7.1</v>
      </c>
      <c r="L15" s="50" t="n">
        <v>123</v>
      </c>
    </row>
    <row r="16">
      <c r="A16" s="43" t="inlineStr">
        <is>
          <t>11月</t>
        </is>
      </c>
      <c r="B16" s="44" t="n">
        <v>160462</v>
      </c>
      <c r="C16" s="44" t="n">
        <v>8344</v>
      </c>
      <c r="D16" s="45" t="n">
        <v>13184</v>
      </c>
      <c r="E16" s="46" t="n">
        <v>400.5</v>
      </c>
      <c r="F16" s="45" t="n">
        <v>47259</v>
      </c>
      <c r="G16" s="47" t="n">
        <v>0.45</v>
      </c>
      <c r="H16" s="47" t="n">
        <v>0.26</v>
      </c>
      <c r="I16" s="47" t="n">
        <v>0.29</v>
      </c>
      <c r="J16" s="48" t="n">
        <v>0.22</v>
      </c>
      <c r="K16" s="49" t="n">
        <v>7.1</v>
      </c>
      <c r="L16" s="50" t="n">
        <v>150</v>
      </c>
    </row>
    <row r="17">
      <c r="A17" s="43" t="inlineStr">
        <is>
          <t>12月</t>
        </is>
      </c>
      <c r="B17" s="44" t="n">
        <v>151347</v>
      </c>
      <c r="C17" s="44" t="n">
        <v>7416</v>
      </c>
      <c r="D17" s="45" t="n">
        <v>10976</v>
      </c>
      <c r="E17" s="46" t="n">
        <v>311.5</v>
      </c>
      <c r="F17" s="45" t="n">
        <v>38626</v>
      </c>
      <c r="G17" s="47" t="n">
        <v>0.48</v>
      </c>
      <c r="H17" s="47" t="n">
        <v>0.22</v>
      </c>
      <c r="I17" s="47" t="n">
        <v>0.3</v>
      </c>
      <c r="J17" s="48" t="n">
        <v>0.24</v>
      </c>
      <c r="K17" s="49" t="n">
        <v>7.2</v>
      </c>
      <c r="L17" s="50" t="n">
        <v>133</v>
      </c>
    </row>
    <row r="18">
      <c r="A18" s="51" t="inlineStr">
        <is>
          <t>合计 / 平均</t>
        </is>
      </c>
      <c r="B18" s="52">
        <f>IFERROR(SUM(B6:B17),0)</f>
        <v/>
      </c>
      <c r="C18" s="52">
        <f>IFERROR(SUM(C6:C17),0)</f>
        <v/>
      </c>
      <c r="D18" s="53">
        <f>IFERROR(SUM(D6:D17),0)</f>
        <v/>
      </c>
      <c r="E18" s="54">
        <f>IFERROR(SUM(E6:E17),0)</f>
        <v/>
      </c>
      <c r="F18" s="53">
        <f>IFERROR(SUM(F6:F17),0)</f>
        <v/>
      </c>
      <c r="G18" s="55">
        <f>IFERROR(AVERAGE(G6:G17),0)</f>
        <v/>
      </c>
      <c r="H18" s="55">
        <f>IFERROR(AVERAGE(H6:H17),0)</f>
        <v/>
      </c>
      <c r="I18" s="55">
        <f>IFERROR(AVERAGE(I6:I17),0)</f>
        <v/>
      </c>
      <c r="J18" s="55">
        <f>IFERROR(AVERAGE(J6:J17),0)</f>
        <v/>
      </c>
      <c r="K18" s="56">
        <f>IFERROR(AVERAGE(K6:K17),0)</f>
        <v/>
      </c>
      <c r="L18" s="52">
        <f>IFERROR(SUM(L6:L17),0)</f>
        <v/>
      </c>
    </row>
    <row r="20">
      <c r="A20" s="27" t="inlineStr">
        <is>
          <t>填写提示</t>
        </is>
      </c>
    </row>
    <row r="21">
      <c r="A21" s="57" t="inlineStr">
        <is>
          <t>· 展示份额三列加起来应接近 100%（展示份额 + 因预算错失 + 因排名错失）。Google Ads 里显示「&lt; 10%」时填 0.1 即可。</t>
        </is>
      </c>
    </row>
    <row r="22">
      <c r="A22" s="57" t="inlineStr">
        <is>
          <t>· 转化价值需要先在 Google Ads 里给转化操作设置价值（电商一般用订单金额），否则 ROAS 算不出来。</t>
        </is>
      </c>
    </row>
    <row r="23">
      <c r="A23" s="57" t="inlineStr">
        <is>
          <t>· 月份可以改成周（如「第 1 周」），行数不变，图表会跟着变。</t>
        </is>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O1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1" customWidth="1" min="3" max="3"/>
    <col width="12" customWidth="1" min="4" max="4"/>
    <col width="11" customWidth="1" min="5" max="5"/>
    <col width="10" customWidth="1" min="6" max="6"/>
    <col width="12" customWidth="1" min="7" max="7"/>
    <col width="9" customWidth="1" min="8" max="8"/>
    <col width="9" customWidth="1" min="9" max="9"/>
    <col width="9" customWidth="1" min="10" max="10"/>
    <col width="10" customWidth="1" min="11" max="11"/>
    <col width="9" customWidth="1" min="12" max="12"/>
    <col width="10" customWidth="1" min="13" max="13"/>
    <col width="10" customWidth="1" min="14" max="14"/>
    <col width="14" customWidth="1" min="15" max="15"/>
  </cols>
  <sheetData>
    <row r="1" ht="28" customHeight="1">
      <c r="A1" s="1" t="inlineStr">
        <is>
          <t>广告系列对比</t>
        </is>
      </c>
    </row>
    <row r="2">
      <c r="A2" s="2" t="inlineStr">
        <is>
          <t>填各广告系列同一时间段的数据（示例为 12 月）。黄色为输入，白色自动计算。</t>
        </is>
      </c>
    </row>
    <row r="4" ht="28" customHeight="1">
      <c r="A4" s="13" t="inlineStr">
        <is>
          <t>广告系列</t>
        </is>
      </c>
      <c r="B4" s="13" t="inlineStr">
        <is>
          <t>类型</t>
        </is>
      </c>
      <c r="C4" s="13" t="inlineStr">
        <is>
          <t>费用</t>
        </is>
      </c>
      <c r="D4" s="13" t="inlineStr">
        <is>
          <t>展示次数</t>
        </is>
      </c>
      <c r="E4" s="13" t="inlineStr">
        <is>
          <t>点击次数</t>
        </is>
      </c>
      <c r="F4" s="13" t="inlineStr">
        <is>
          <t>转化次数</t>
        </is>
      </c>
      <c r="G4" s="13" t="inlineStr">
        <is>
          <t>转化价值</t>
        </is>
      </c>
      <c r="H4" s="13" t="inlineStr">
        <is>
          <t>点击率</t>
        </is>
      </c>
      <c r="I4" s="13" t="inlineStr">
        <is>
          <t>CPC</t>
        </is>
      </c>
      <c r="J4" s="13" t="inlineStr">
        <is>
          <t>转化率</t>
        </is>
      </c>
      <c r="K4" s="13" t="inlineStr">
        <is>
          <t>CPA</t>
        </is>
      </c>
      <c r="L4" s="13" t="inlineStr">
        <is>
          <t>ROAS</t>
        </is>
      </c>
      <c r="M4" s="13" t="inlineStr">
        <is>
          <t>花费占比</t>
        </is>
      </c>
      <c r="N4" s="13" t="inlineStr">
        <is>
          <t>价值占比</t>
        </is>
      </c>
      <c r="O4" s="13" t="inlineStr">
        <is>
          <t>判断</t>
        </is>
      </c>
    </row>
    <row r="5">
      <c r="A5" s="58" t="inlineStr">
        <is>
          <t>品牌词搜索</t>
        </is>
      </c>
      <c r="B5" s="58" t="inlineStr">
        <is>
          <t>搜索</t>
        </is>
      </c>
      <c r="C5" s="45" t="n">
        <v>1300</v>
      </c>
      <c r="D5" s="44" t="n">
        <v>11200</v>
      </c>
      <c r="E5" s="44" t="n">
        <v>2100</v>
      </c>
      <c r="F5" s="59" t="n">
        <v>79</v>
      </c>
      <c r="G5" s="45" t="n">
        <v>9800</v>
      </c>
      <c r="H5" s="29">
        <f>IFERROR(E5/D5,0)</f>
        <v/>
      </c>
      <c r="I5" s="26">
        <f>IFERROR(C5/E5,0)</f>
        <v/>
      </c>
      <c r="J5" s="29">
        <f>IFERROR(F5/E5,0)</f>
        <v/>
      </c>
      <c r="K5" s="26">
        <f>IFERROR(C5/F5,0)</f>
        <v/>
      </c>
      <c r="L5" s="22">
        <f>IFERROR(G5/C5,0)</f>
        <v/>
      </c>
      <c r="M5" s="18">
        <f>IFERROR(C5/SUM($C$5:$C$9),0)</f>
        <v/>
      </c>
      <c r="N5" s="18">
        <f>IFERROR(G5/SUM($G$5:$G$9),0)</f>
        <v/>
      </c>
      <c r="O5" s="19">
        <f>IF(C5=0,"-",IF(L5&lt;'目标与假设'!$B$7,"亏损：先排查",IF(L5&lt;'目标与假设'!$B$8,"保本：可优化","达标：可加量")))</f>
        <v/>
      </c>
    </row>
    <row r="6">
      <c r="A6" s="58" t="inlineStr">
        <is>
          <t>通用词搜索</t>
        </is>
      </c>
      <c r="B6" s="58" t="inlineStr">
        <is>
          <t>搜索</t>
        </is>
      </c>
      <c r="C6" s="45" t="n">
        <v>3900</v>
      </c>
      <c r="D6" s="44" t="n">
        <v>102000</v>
      </c>
      <c r="E6" s="44" t="n">
        <v>2750</v>
      </c>
      <c r="F6" s="59" t="n">
        <v>108</v>
      </c>
      <c r="G6" s="45" t="n">
        <v>13300</v>
      </c>
      <c r="H6" s="29">
        <f>IFERROR(E6/D6,0)</f>
        <v/>
      </c>
      <c r="I6" s="26">
        <f>IFERROR(C6/E6,0)</f>
        <v/>
      </c>
      <c r="J6" s="29">
        <f>IFERROR(F6/E6,0)</f>
        <v/>
      </c>
      <c r="K6" s="26">
        <f>IFERROR(C6/F6,0)</f>
        <v/>
      </c>
      <c r="L6" s="22">
        <f>IFERROR(G6/C6,0)</f>
        <v/>
      </c>
      <c r="M6" s="18">
        <f>IFERROR(C6/SUM($C$5:$C$9),0)</f>
        <v/>
      </c>
      <c r="N6" s="18">
        <f>IFERROR(G6/SUM($G$5:$G$9),0)</f>
        <v/>
      </c>
      <c r="O6" s="19">
        <f>IF(C6=0,"-",IF(L6&lt;'目标与假设'!$B$7,"亏损：先排查",IF(L6&lt;'目标与假设'!$B$8,"保本：可优化","达标：可加量")))</f>
        <v/>
      </c>
    </row>
    <row r="7">
      <c r="A7" s="58" t="inlineStr">
        <is>
          <t>竞品词搜索</t>
        </is>
      </c>
      <c r="B7" s="58" t="inlineStr">
        <is>
          <t>搜索</t>
        </is>
      </c>
      <c r="C7" s="45" t="n">
        <v>950</v>
      </c>
      <c r="D7" s="44" t="n">
        <v>27000</v>
      </c>
      <c r="E7" s="44" t="n">
        <v>600</v>
      </c>
      <c r="F7" s="59" t="n">
        <v>14</v>
      </c>
      <c r="G7" s="45" t="n">
        <v>1700</v>
      </c>
      <c r="H7" s="29">
        <f>IFERROR(E7/D7,0)</f>
        <v/>
      </c>
      <c r="I7" s="26">
        <f>IFERROR(C7/E7,0)</f>
        <v/>
      </c>
      <c r="J7" s="29">
        <f>IFERROR(F7/E7,0)</f>
        <v/>
      </c>
      <c r="K7" s="26">
        <f>IFERROR(C7/F7,0)</f>
        <v/>
      </c>
      <c r="L7" s="22">
        <f>IFERROR(G7/C7,0)</f>
        <v/>
      </c>
      <c r="M7" s="18">
        <f>IFERROR(C7/SUM($C$5:$C$9),0)</f>
        <v/>
      </c>
      <c r="N7" s="18">
        <f>IFERROR(G7/SUM($G$5:$G$9),0)</f>
        <v/>
      </c>
      <c r="O7" s="19">
        <f>IF(C7=0,"-",IF(L7&lt;'目标与假设'!$B$7,"亏损：先排查",IF(L7&lt;'目标与假设'!$B$8,"保本：可优化","达标：可加量")))</f>
        <v/>
      </c>
    </row>
    <row r="8">
      <c r="A8" s="58" t="inlineStr">
        <is>
          <t>效果最大化 PMax</t>
        </is>
      </c>
      <c r="B8" s="58" t="inlineStr">
        <is>
          <t>PMax</t>
        </is>
      </c>
      <c r="C8" s="45" t="n">
        <v>4100</v>
      </c>
      <c r="D8" s="44" t="n">
        <v>220000</v>
      </c>
      <c r="E8" s="44" t="n">
        <v>2500</v>
      </c>
      <c r="F8" s="59" t="n">
        <v>122</v>
      </c>
      <c r="G8" s="45" t="n">
        <v>15200</v>
      </c>
      <c r="H8" s="29">
        <f>IFERROR(E8/D8,0)</f>
        <v/>
      </c>
      <c r="I8" s="26">
        <f>IFERROR(C8/E8,0)</f>
        <v/>
      </c>
      <c r="J8" s="29">
        <f>IFERROR(F8/E8,0)</f>
        <v/>
      </c>
      <c r="K8" s="26">
        <f>IFERROR(C8/F8,0)</f>
        <v/>
      </c>
      <c r="L8" s="22">
        <f>IFERROR(G8/C8,0)</f>
        <v/>
      </c>
      <c r="M8" s="18">
        <f>IFERROR(C8/SUM($C$5:$C$9),0)</f>
        <v/>
      </c>
      <c r="N8" s="18">
        <f>IFERROR(G8/SUM($G$5:$G$9),0)</f>
        <v/>
      </c>
      <c r="O8" s="19">
        <f>IF(C8=0,"-",IF(L8&lt;'目标与假设'!$B$7,"亏损：先排查",IF(L8&lt;'目标与假设'!$B$8,"保本：可优化","达标：可加量")))</f>
        <v/>
      </c>
    </row>
    <row r="9">
      <c r="A9" s="58" t="inlineStr">
        <is>
          <t>展示再营销</t>
        </is>
      </c>
      <c r="B9" s="58" t="inlineStr">
        <is>
          <t>展示</t>
        </is>
      </c>
      <c r="C9" s="45" t="n">
        <v>726</v>
      </c>
      <c r="D9" s="44" t="n">
        <v>165000</v>
      </c>
      <c r="E9" s="44" t="n">
        <v>630</v>
      </c>
      <c r="F9" s="59" t="n">
        <v>21</v>
      </c>
      <c r="G9" s="45" t="n">
        <v>2600</v>
      </c>
      <c r="H9" s="29">
        <f>IFERROR(E9/D9,0)</f>
        <v/>
      </c>
      <c r="I9" s="26">
        <f>IFERROR(C9/E9,0)</f>
        <v/>
      </c>
      <c r="J9" s="29">
        <f>IFERROR(F9/E9,0)</f>
        <v/>
      </c>
      <c r="K9" s="26">
        <f>IFERROR(C9/F9,0)</f>
        <v/>
      </c>
      <c r="L9" s="22">
        <f>IFERROR(G9/C9,0)</f>
        <v/>
      </c>
      <c r="M9" s="18">
        <f>IFERROR(C9/SUM($C$5:$C$9),0)</f>
        <v/>
      </c>
      <c r="N9" s="18">
        <f>IFERROR(G9/SUM($G$5:$G$9),0)</f>
        <v/>
      </c>
      <c r="O9" s="19">
        <f>IF(C9=0,"-",IF(L9&lt;'目标与假设'!$B$7,"亏损：先排查",IF(L9&lt;'目标与假设'!$B$8,"保本：可优化","达标：可加量")))</f>
        <v/>
      </c>
    </row>
    <row r="10">
      <c r="A10" s="60" t="inlineStr">
        <is>
          <t>合计</t>
        </is>
      </c>
      <c r="B10" s="61" t="inlineStr"/>
      <c r="C10" s="53">
        <f>SUM(C5:C9)</f>
        <v/>
      </c>
      <c r="D10" s="52">
        <f>SUM(D5:D9)</f>
        <v/>
      </c>
      <c r="E10" s="52">
        <f>SUM(E5:E9)</f>
        <v/>
      </c>
      <c r="F10" s="62">
        <f>SUM(F5:F9)</f>
        <v/>
      </c>
      <c r="G10" s="53">
        <f>SUM(G5:G9)</f>
        <v/>
      </c>
      <c r="H10" s="63">
        <f>IFERROR(E10/D10,0)</f>
        <v/>
      </c>
      <c r="I10" s="64">
        <f>IFERROR(C10/E10,0)</f>
        <v/>
      </c>
      <c r="J10" s="63">
        <f>IFERROR(F10/E10,0)</f>
        <v/>
      </c>
      <c r="K10" s="64">
        <f>IFERROR(C10/F10,0)</f>
        <v/>
      </c>
      <c r="L10" s="65">
        <f>IFERROR(G10/C10,0)</f>
        <v/>
      </c>
      <c r="M10" s="61" t="inlineStr"/>
      <c r="N10" s="61" t="inlineStr"/>
      <c r="O10" s="61" t="inlineStr"/>
    </row>
    <row r="12">
      <c r="A12" s="27" t="inlineStr">
        <is>
          <t>怎么看</t>
        </is>
      </c>
    </row>
    <row r="13">
      <c r="A13" s="57" t="inlineStr">
        <is>
          <t>· 「判断」列按 ROAS 和「目标与假设」里的盈亏平衡线、目标 ROAS 自动判断。</t>
        </is>
      </c>
    </row>
    <row r="14">
      <c r="A14" s="57" t="inlineStr">
        <is>
          <t>· 品牌词 ROAS 通常最高，但大多是本来就会买的客户，不要拿它的数据去证明广告整体很赚钱。</t>
        </is>
      </c>
    </row>
    <row r="15">
      <c r="A15" s="57" t="inlineStr">
        <is>
          <t>· 花费占比明显高于价值占比的系列，是优先排查的对象：看搜索字词、否定关键字、受众和落地页。</t>
        </is>
      </c>
    </row>
    <row r="16">
      <c r="A16" s="57" t="inlineStr">
        <is>
          <t>· 可以增删行（在合计行上方插入），合计和占比的公式范围需要一起调整。</t>
        </is>
      </c>
    </row>
  </sheetData>
  <conditionalFormatting sqref="O5:O9">
    <cfRule type="expression" priority="1" dxfId="1">
      <formula>LEFT($O5,2)="亏损"</formula>
    </cfRule>
    <cfRule type="expression" priority="2" dxfId="0">
      <formula>LEFT($O5,2)="达标"</formula>
    </cfRule>
    <cfRule type="expression" priority="3" dxfId="2">
      <formula>LEFT($O5,2)="保本"</formula>
    </cfRule>
  </conditionalFormatting>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P2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9" customWidth="1" min="1" max="1"/>
    <col width="11" customWidth="1" min="2" max="2"/>
    <col width="12" customWidth="1" min="3" max="3"/>
    <col width="12" customWidth="1" min="4" max="4"/>
    <col width="11" customWidth="1" min="5" max="5"/>
    <col width="12" customWidth="1" min="6" max="6"/>
    <col width="9" customWidth="1" min="7" max="7"/>
    <col width="12" customWidth="1" min="8" max="8"/>
    <col width="14" customWidth="1" min="9" max="9"/>
    <col width="10" customWidth="1" min="10" max="10"/>
    <col width="11" customWidth="1" min="11" max="11"/>
    <col width="10" customWidth="1" min="12" max="12"/>
    <col width="11" customWidth="1" min="13" max="13"/>
    <col width="11" customWidth="1" min="14" max="14"/>
    <col width="10" customWidth="1" min="15" max="15"/>
    <col width="11" customWidth="1" min="16" max="16"/>
  </cols>
  <sheetData>
    <row r="1" ht="28" customHeight="1">
      <c r="A1" s="1" t="inlineStr">
        <is>
          <t>指标计算（自动）</t>
        </is>
      </c>
    </row>
    <row r="2">
      <c r="A2" s="2" t="inlineStr">
        <is>
          <t>全部由「月度数据」和「目标与假设」计算，请不要手动修改。</t>
        </is>
      </c>
    </row>
    <row r="4" ht="32" customHeight="1">
      <c r="A4" s="13" t="inlineStr">
        <is>
          <t>月份</t>
        </is>
      </c>
      <c r="B4" s="13" t="inlineStr">
        <is>
          <t>点击率 CTR</t>
        </is>
      </c>
      <c r="C4" s="13" t="inlineStr">
        <is>
          <t>每次点击费用 CPC</t>
        </is>
      </c>
      <c r="D4" s="13" t="inlineStr">
        <is>
          <t>千次展示费用 CPM</t>
        </is>
      </c>
      <c r="E4" s="13" t="inlineStr">
        <is>
          <t>转化率 CVR</t>
        </is>
      </c>
      <c r="F4" s="13" t="inlineStr">
        <is>
          <t>每次转化费用 CPA</t>
        </is>
      </c>
      <c r="G4" s="13" t="inlineStr">
        <is>
          <t>ROAS</t>
        </is>
      </c>
      <c r="H4" s="13" t="inlineStr">
        <is>
          <t>每次转化价值</t>
        </is>
      </c>
      <c r="I4" s="13" t="inlineStr">
        <is>
          <t>毛利（扣广告费后）</t>
        </is>
      </c>
      <c r="J4" s="13" t="inlineStr">
        <is>
          <t>目标 ROAS</t>
        </is>
      </c>
      <c r="K4" s="13" t="inlineStr">
        <is>
          <t>盈亏平衡 ROAS</t>
        </is>
      </c>
      <c r="L4" s="13" t="inlineStr">
        <is>
          <t>目标 CPA</t>
        </is>
      </c>
      <c r="M4" s="13" t="inlineStr">
        <is>
          <t>ROAS 状态</t>
        </is>
      </c>
      <c r="N4" s="13" t="inlineStr">
        <is>
          <t>CPA 状态</t>
        </is>
      </c>
      <c r="O4" s="13" t="inlineStr">
        <is>
          <t>费用环比</t>
        </is>
      </c>
      <c r="P4" s="13" t="inlineStr">
        <is>
          <t>转化价值环比</t>
        </is>
      </c>
    </row>
    <row r="5">
      <c r="A5" s="66">
        <f>'月度数据'!A6</f>
        <v/>
      </c>
      <c r="B5" s="29">
        <f>IFERROR('月度数据'!C6/'月度数据'!B6,0)</f>
        <v/>
      </c>
      <c r="C5" s="26">
        <f>IFERROR('月度数据'!D6/'月度数据'!C6,0)</f>
        <v/>
      </c>
      <c r="D5" s="26">
        <f>IFERROR('月度数据'!D6/'月度数据'!B6*1000,0)</f>
        <v/>
      </c>
      <c r="E5" s="29">
        <f>IFERROR('月度数据'!E6/'月度数据'!C6,0)</f>
        <v/>
      </c>
      <c r="F5" s="26">
        <f>IFERROR('月度数据'!D6/'月度数据'!E6,0)</f>
        <v/>
      </c>
      <c r="G5" s="22">
        <f>IFERROR('月度数据'!F6/'月度数据'!D6,0)</f>
        <v/>
      </c>
      <c r="H5" s="26">
        <f>IFERROR('月度数据'!F6/'月度数据'!E6,0)</f>
        <v/>
      </c>
      <c r="I5" s="17">
        <f>'月度数据'!F6*'目标与假设'!$B$6-'月度数据'!D6</f>
        <v/>
      </c>
      <c r="J5" s="22">
        <f>'目标与假设'!$B$8</f>
        <v/>
      </c>
      <c r="K5" s="22">
        <f>'目标与假设'!$B$7</f>
        <v/>
      </c>
      <c r="L5" s="26">
        <f>'目标与假设'!$B$9</f>
        <v/>
      </c>
      <c r="M5" s="19">
        <f>IF('月度数据'!D6=0,"-",IF(G5&gt;=J5,"达标",IF(G5&gt;=K5,"保本","亏损")))</f>
        <v/>
      </c>
      <c r="N5" s="19">
        <f>IF('月度数据'!E6=0,"-",IF(F5&lt;=L5,"达标","偏高"))</f>
        <v/>
      </c>
      <c r="O5" s="18" t="inlineStr">
        <is>
          <t>-</t>
        </is>
      </c>
      <c r="P5" s="18" t="inlineStr">
        <is>
          <t>-</t>
        </is>
      </c>
    </row>
    <row r="6">
      <c r="A6" s="66">
        <f>'月度数据'!A7</f>
        <v/>
      </c>
      <c r="B6" s="29">
        <f>IFERROR('月度数据'!C7/'月度数据'!B7,0)</f>
        <v/>
      </c>
      <c r="C6" s="26">
        <f>IFERROR('月度数据'!D7/'月度数据'!C7,0)</f>
        <v/>
      </c>
      <c r="D6" s="26">
        <f>IFERROR('月度数据'!D7/'月度数据'!B7*1000,0)</f>
        <v/>
      </c>
      <c r="E6" s="29">
        <f>IFERROR('月度数据'!E7/'月度数据'!C7,0)</f>
        <v/>
      </c>
      <c r="F6" s="26">
        <f>IFERROR('月度数据'!D7/'月度数据'!E7,0)</f>
        <v/>
      </c>
      <c r="G6" s="22">
        <f>IFERROR('月度数据'!F7/'月度数据'!D7,0)</f>
        <v/>
      </c>
      <c r="H6" s="26">
        <f>IFERROR('月度数据'!F7/'月度数据'!E7,0)</f>
        <v/>
      </c>
      <c r="I6" s="17">
        <f>'月度数据'!F7*'目标与假设'!$B$6-'月度数据'!D7</f>
        <v/>
      </c>
      <c r="J6" s="22">
        <f>'目标与假设'!$B$8</f>
        <v/>
      </c>
      <c r="K6" s="22">
        <f>'目标与假设'!$B$7</f>
        <v/>
      </c>
      <c r="L6" s="26">
        <f>'目标与假设'!$B$9</f>
        <v/>
      </c>
      <c r="M6" s="19">
        <f>IF('月度数据'!D7=0,"-",IF(G6&gt;=J6,"达标",IF(G6&gt;=K6,"保本","亏损")))</f>
        <v/>
      </c>
      <c r="N6" s="19">
        <f>IF('月度数据'!E7=0,"-",IF(F6&lt;=L6,"达标","偏高"))</f>
        <v/>
      </c>
      <c r="O6" s="18">
        <f>IFERROR('月度数据'!D7/'月度数据'!D6-1,0)</f>
        <v/>
      </c>
      <c r="P6" s="18">
        <f>IFERROR('月度数据'!F7/'月度数据'!F6-1,0)</f>
        <v/>
      </c>
    </row>
    <row r="7">
      <c r="A7" s="66">
        <f>'月度数据'!A8</f>
        <v/>
      </c>
      <c r="B7" s="29">
        <f>IFERROR('月度数据'!C8/'月度数据'!B8,0)</f>
        <v/>
      </c>
      <c r="C7" s="26">
        <f>IFERROR('月度数据'!D8/'月度数据'!C8,0)</f>
        <v/>
      </c>
      <c r="D7" s="26">
        <f>IFERROR('月度数据'!D8/'月度数据'!B8*1000,0)</f>
        <v/>
      </c>
      <c r="E7" s="29">
        <f>IFERROR('月度数据'!E8/'月度数据'!C8,0)</f>
        <v/>
      </c>
      <c r="F7" s="26">
        <f>IFERROR('月度数据'!D8/'月度数据'!E8,0)</f>
        <v/>
      </c>
      <c r="G7" s="22">
        <f>IFERROR('月度数据'!F8/'月度数据'!D8,0)</f>
        <v/>
      </c>
      <c r="H7" s="26">
        <f>IFERROR('月度数据'!F8/'月度数据'!E8,0)</f>
        <v/>
      </c>
      <c r="I7" s="17">
        <f>'月度数据'!F8*'目标与假设'!$B$6-'月度数据'!D8</f>
        <v/>
      </c>
      <c r="J7" s="22">
        <f>'目标与假设'!$B$8</f>
        <v/>
      </c>
      <c r="K7" s="22">
        <f>'目标与假设'!$B$7</f>
        <v/>
      </c>
      <c r="L7" s="26">
        <f>'目标与假设'!$B$9</f>
        <v/>
      </c>
      <c r="M7" s="19">
        <f>IF('月度数据'!D8=0,"-",IF(G7&gt;=J7,"达标",IF(G7&gt;=K7,"保本","亏损")))</f>
        <v/>
      </c>
      <c r="N7" s="19">
        <f>IF('月度数据'!E8=0,"-",IF(F7&lt;=L7,"达标","偏高"))</f>
        <v/>
      </c>
      <c r="O7" s="18">
        <f>IFERROR('月度数据'!D8/'月度数据'!D7-1,0)</f>
        <v/>
      </c>
      <c r="P7" s="18">
        <f>IFERROR('月度数据'!F8/'月度数据'!F7-1,0)</f>
        <v/>
      </c>
    </row>
    <row r="8">
      <c r="A8" s="66">
        <f>'月度数据'!A9</f>
        <v/>
      </c>
      <c r="B8" s="29">
        <f>IFERROR('月度数据'!C9/'月度数据'!B9,0)</f>
        <v/>
      </c>
      <c r="C8" s="26">
        <f>IFERROR('月度数据'!D9/'月度数据'!C9,0)</f>
        <v/>
      </c>
      <c r="D8" s="26">
        <f>IFERROR('月度数据'!D9/'月度数据'!B9*1000,0)</f>
        <v/>
      </c>
      <c r="E8" s="29">
        <f>IFERROR('月度数据'!E9/'月度数据'!C9,0)</f>
        <v/>
      </c>
      <c r="F8" s="26">
        <f>IFERROR('月度数据'!D9/'月度数据'!E9,0)</f>
        <v/>
      </c>
      <c r="G8" s="22">
        <f>IFERROR('月度数据'!F9/'月度数据'!D9,0)</f>
        <v/>
      </c>
      <c r="H8" s="26">
        <f>IFERROR('月度数据'!F9/'月度数据'!E9,0)</f>
        <v/>
      </c>
      <c r="I8" s="17">
        <f>'月度数据'!F9*'目标与假设'!$B$6-'月度数据'!D9</f>
        <v/>
      </c>
      <c r="J8" s="22">
        <f>'目标与假设'!$B$8</f>
        <v/>
      </c>
      <c r="K8" s="22">
        <f>'目标与假设'!$B$7</f>
        <v/>
      </c>
      <c r="L8" s="26">
        <f>'目标与假设'!$B$9</f>
        <v/>
      </c>
      <c r="M8" s="19">
        <f>IF('月度数据'!D9=0,"-",IF(G8&gt;=J8,"达标",IF(G8&gt;=K8,"保本","亏损")))</f>
        <v/>
      </c>
      <c r="N8" s="19">
        <f>IF('月度数据'!E9=0,"-",IF(F8&lt;=L8,"达标","偏高"))</f>
        <v/>
      </c>
      <c r="O8" s="18">
        <f>IFERROR('月度数据'!D9/'月度数据'!D8-1,0)</f>
        <v/>
      </c>
      <c r="P8" s="18">
        <f>IFERROR('月度数据'!F9/'月度数据'!F8-1,0)</f>
        <v/>
      </c>
    </row>
    <row r="9">
      <c r="A9" s="66">
        <f>'月度数据'!A10</f>
        <v/>
      </c>
      <c r="B9" s="29">
        <f>IFERROR('月度数据'!C10/'月度数据'!B10,0)</f>
        <v/>
      </c>
      <c r="C9" s="26">
        <f>IFERROR('月度数据'!D10/'月度数据'!C10,0)</f>
        <v/>
      </c>
      <c r="D9" s="26">
        <f>IFERROR('月度数据'!D10/'月度数据'!B10*1000,0)</f>
        <v/>
      </c>
      <c r="E9" s="29">
        <f>IFERROR('月度数据'!E10/'月度数据'!C10,0)</f>
        <v/>
      </c>
      <c r="F9" s="26">
        <f>IFERROR('月度数据'!D10/'月度数据'!E10,0)</f>
        <v/>
      </c>
      <c r="G9" s="22">
        <f>IFERROR('月度数据'!F10/'月度数据'!D10,0)</f>
        <v/>
      </c>
      <c r="H9" s="26">
        <f>IFERROR('月度数据'!F10/'月度数据'!E10,0)</f>
        <v/>
      </c>
      <c r="I9" s="17">
        <f>'月度数据'!F10*'目标与假设'!$B$6-'月度数据'!D10</f>
        <v/>
      </c>
      <c r="J9" s="22">
        <f>'目标与假设'!$B$8</f>
        <v/>
      </c>
      <c r="K9" s="22">
        <f>'目标与假设'!$B$7</f>
        <v/>
      </c>
      <c r="L9" s="26">
        <f>'目标与假设'!$B$9</f>
        <v/>
      </c>
      <c r="M9" s="19">
        <f>IF('月度数据'!D10=0,"-",IF(G9&gt;=J9,"达标",IF(G9&gt;=K9,"保本","亏损")))</f>
        <v/>
      </c>
      <c r="N9" s="19">
        <f>IF('月度数据'!E10=0,"-",IF(F9&lt;=L9,"达标","偏高"))</f>
        <v/>
      </c>
      <c r="O9" s="18">
        <f>IFERROR('月度数据'!D10/'月度数据'!D9-1,0)</f>
        <v/>
      </c>
      <c r="P9" s="18">
        <f>IFERROR('月度数据'!F10/'月度数据'!F9-1,0)</f>
        <v/>
      </c>
    </row>
    <row r="10">
      <c r="A10" s="66">
        <f>'月度数据'!A11</f>
        <v/>
      </c>
      <c r="B10" s="29">
        <f>IFERROR('月度数据'!C11/'月度数据'!B11,0)</f>
        <v/>
      </c>
      <c r="C10" s="26">
        <f>IFERROR('月度数据'!D11/'月度数据'!C11,0)</f>
        <v/>
      </c>
      <c r="D10" s="26">
        <f>IFERROR('月度数据'!D11/'月度数据'!B11*1000,0)</f>
        <v/>
      </c>
      <c r="E10" s="29">
        <f>IFERROR('月度数据'!E11/'月度数据'!C11,0)</f>
        <v/>
      </c>
      <c r="F10" s="26">
        <f>IFERROR('月度数据'!D11/'月度数据'!E11,0)</f>
        <v/>
      </c>
      <c r="G10" s="22">
        <f>IFERROR('月度数据'!F11/'月度数据'!D11,0)</f>
        <v/>
      </c>
      <c r="H10" s="26">
        <f>IFERROR('月度数据'!F11/'月度数据'!E11,0)</f>
        <v/>
      </c>
      <c r="I10" s="17">
        <f>'月度数据'!F11*'目标与假设'!$B$6-'月度数据'!D11</f>
        <v/>
      </c>
      <c r="J10" s="22">
        <f>'目标与假设'!$B$8</f>
        <v/>
      </c>
      <c r="K10" s="22">
        <f>'目标与假设'!$B$7</f>
        <v/>
      </c>
      <c r="L10" s="26">
        <f>'目标与假设'!$B$9</f>
        <v/>
      </c>
      <c r="M10" s="19">
        <f>IF('月度数据'!D11=0,"-",IF(G10&gt;=J10,"达标",IF(G10&gt;=K10,"保本","亏损")))</f>
        <v/>
      </c>
      <c r="N10" s="19">
        <f>IF('月度数据'!E11=0,"-",IF(F10&lt;=L10,"达标","偏高"))</f>
        <v/>
      </c>
      <c r="O10" s="18">
        <f>IFERROR('月度数据'!D11/'月度数据'!D10-1,0)</f>
        <v/>
      </c>
      <c r="P10" s="18">
        <f>IFERROR('月度数据'!F11/'月度数据'!F10-1,0)</f>
        <v/>
      </c>
    </row>
    <row r="11">
      <c r="A11" s="66">
        <f>'月度数据'!A12</f>
        <v/>
      </c>
      <c r="B11" s="29">
        <f>IFERROR('月度数据'!C12/'月度数据'!B12,0)</f>
        <v/>
      </c>
      <c r="C11" s="26">
        <f>IFERROR('月度数据'!D12/'月度数据'!C12,0)</f>
        <v/>
      </c>
      <c r="D11" s="26">
        <f>IFERROR('月度数据'!D12/'月度数据'!B12*1000,0)</f>
        <v/>
      </c>
      <c r="E11" s="29">
        <f>IFERROR('月度数据'!E12/'月度数据'!C12,0)</f>
        <v/>
      </c>
      <c r="F11" s="26">
        <f>IFERROR('月度数据'!D12/'月度数据'!E12,0)</f>
        <v/>
      </c>
      <c r="G11" s="22">
        <f>IFERROR('月度数据'!F12/'月度数据'!D12,0)</f>
        <v/>
      </c>
      <c r="H11" s="26">
        <f>IFERROR('月度数据'!F12/'月度数据'!E12,0)</f>
        <v/>
      </c>
      <c r="I11" s="17">
        <f>'月度数据'!F12*'目标与假设'!$B$6-'月度数据'!D12</f>
        <v/>
      </c>
      <c r="J11" s="22">
        <f>'目标与假设'!$B$8</f>
        <v/>
      </c>
      <c r="K11" s="22">
        <f>'目标与假设'!$B$7</f>
        <v/>
      </c>
      <c r="L11" s="26">
        <f>'目标与假设'!$B$9</f>
        <v/>
      </c>
      <c r="M11" s="19">
        <f>IF('月度数据'!D12=0,"-",IF(G11&gt;=J11,"达标",IF(G11&gt;=K11,"保本","亏损")))</f>
        <v/>
      </c>
      <c r="N11" s="19">
        <f>IF('月度数据'!E12=0,"-",IF(F11&lt;=L11,"达标","偏高"))</f>
        <v/>
      </c>
      <c r="O11" s="18">
        <f>IFERROR('月度数据'!D12/'月度数据'!D11-1,0)</f>
        <v/>
      </c>
      <c r="P11" s="18">
        <f>IFERROR('月度数据'!F12/'月度数据'!F11-1,0)</f>
        <v/>
      </c>
    </row>
    <row r="12">
      <c r="A12" s="66">
        <f>'月度数据'!A13</f>
        <v/>
      </c>
      <c r="B12" s="29">
        <f>IFERROR('月度数据'!C13/'月度数据'!B13,0)</f>
        <v/>
      </c>
      <c r="C12" s="26">
        <f>IFERROR('月度数据'!D13/'月度数据'!C13,0)</f>
        <v/>
      </c>
      <c r="D12" s="26">
        <f>IFERROR('月度数据'!D13/'月度数据'!B13*1000,0)</f>
        <v/>
      </c>
      <c r="E12" s="29">
        <f>IFERROR('月度数据'!E13/'月度数据'!C13,0)</f>
        <v/>
      </c>
      <c r="F12" s="26">
        <f>IFERROR('月度数据'!D13/'月度数据'!E13,0)</f>
        <v/>
      </c>
      <c r="G12" s="22">
        <f>IFERROR('月度数据'!F13/'月度数据'!D13,0)</f>
        <v/>
      </c>
      <c r="H12" s="26">
        <f>IFERROR('月度数据'!F13/'月度数据'!E13,0)</f>
        <v/>
      </c>
      <c r="I12" s="17">
        <f>'月度数据'!F13*'目标与假设'!$B$6-'月度数据'!D13</f>
        <v/>
      </c>
      <c r="J12" s="22">
        <f>'目标与假设'!$B$8</f>
        <v/>
      </c>
      <c r="K12" s="22">
        <f>'目标与假设'!$B$7</f>
        <v/>
      </c>
      <c r="L12" s="26">
        <f>'目标与假设'!$B$9</f>
        <v/>
      </c>
      <c r="M12" s="19">
        <f>IF('月度数据'!D13=0,"-",IF(G12&gt;=J12,"达标",IF(G12&gt;=K12,"保本","亏损")))</f>
        <v/>
      </c>
      <c r="N12" s="19">
        <f>IF('月度数据'!E13=0,"-",IF(F12&lt;=L12,"达标","偏高"))</f>
        <v/>
      </c>
      <c r="O12" s="18">
        <f>IFERROR('月度数据'!D13/'月度数据'!D12-1,0)</f>
        <v/>
      </c>
      <c r="P12" s="18">
        <f>IFERROR('月度数据'!F13/'月度数据'!F12-1,0)</f>
        <v/>
      </c>
    </row>
    <row r="13">
      <c r="A13" s="66">
        <f>'月度数据'!A14</f>
        <v/>
      </c>
      <c r="B13" s="29">
        <f>IFERROR('月度数据'!C14/'月度数据'!B14,0)</f>
        <v/>
      </c>
      <c r="C13" s="26">
        <f>IFERROR('月度数据'!D14/'月度数据'!C14,0)</f>
        <v/>
      </c>
      <c r="D13" s="26">
        <f>IFERROR('月度数据'!D14/'月度数据'!B14*1000,0)</f>
        <v/>
      </c>
      <c r="E13" s="29">
        <f>IFERROR('月度数据'!E14/'月度数据'!C14,0)</f>
        <v/>
      </c>
      <c r="F13" s="26">
        <f>IFERROR('月度数据'!D14/'月度数据'!E14,0)</f>
        <v/>
      </c>
      <c r="G13" s="22">
        <f>IFERROR('月度数据'!F14/'月度数据'!D14,0)</f>
        <v/>
      </c>
      <c r="H13" s="26">
        <f>IFERROR('月度数据'!F14/'月度数据'!E14,0)</f>
        <v/>
      </c>
      <c r="I13" s="17">
        <f>'月度数据'!F14*'目标与假设'!$B$6-'月度数据'!D14</f>
        <v/>
      </c>
      <c r="J13" s="22">
        <f>'目标与假设'!$B$8</f>
        <v/>
      </c>
      <c r="K13" s="22">
        <f>'目标与假设'!$B$7</f>
        <v/>
      </c>
      <c r="L13" s="26">
        <f>'目标与假设'!$B$9</f>
        <v/>
      </c>
      <c r="M13" s="19">
        <f>IF('月度数据'!D14=0,"-",IF(G13&gt;=J13,"达标",IF(G13&gt;=K13,"保本","亏损")))</f>
        <v/>
      </c>
      <c r="N13" s="19">
        <f>IF('月度数据'!E14=0,"-",IF(F13&lt;=L13,"达标","偏高"))</f>
        <v/>
      </c>
      <c r="O13" s="18">
        <f>IFERROR('月度数据'!D14/'月度数据'!D13-1,0)</f>
        <v/>
      </c>
      <c r="P13" s="18">
        <f>IFERROR('月度数据'!F14/'月度数据'!F13-1,0)</f>
        <v/>
      </c>
    </row>
    <row r="14">
      <c r="A14" s="66">
        <f>'月度数据'!A15</f>
        <v/>
      </c>
      <c r="B14" s="29">
        <f>IFERROR('月度数据'!C15/'月度数据'!B15,0)</f>
        <v/>
      </c>
      <c r="C14" s="26">
        <f>IFERROR('月度数据'!D15/'月度数据'!C15,0)</f>
        <v/>
      </c>
      <c r="D14" s="26">
        <f>IFERROR('月度数据'!D15/'月度数据'!B15*1000,0)</f>
        <v/>
      </c>
      <c r="E14" s="29">
        <f>IFERROR('月度数据'!E15/'月度数据'!C15,0)</f>
        <v/>
      </c>
      <c r="F14" s="26">
        <f>IFERROR('月度数据'!D15/'月度数据'!E15,0)</f>
        <v/>
      </c>
      <c r="G14" s="22">
        <f>IFERROR('月度数据'!F15/'月度数据'!D15,0)</f>
        <v/>
      </c>
      <c r="H14" s="26">
        <f>IFERROR('月度数据'!F15/'月度数据'!E15,0)</f>
        <v/>
      </c>
      <c r="I14" s="17">
        <f>'月度数据'!F15*'目标与假设'!$B$6-'月度数据'!D15</f>
        <v/>
      </c>
      <c r="J14" s="22">
        <f>'目标与假设'!$B$8</f>
        <v/>
      </c>
      <c r="K14" s="22">
        <f>'目标与假设'!$B$7</f>
        <v/>
      </c>
      <c r="L14" s="26">
        <f>'目标与假设'!$B$9</f>
        <v/>
      </c>
      <c r="M14" s="19">
        <f>IF('月度数据'!D15=0,"-",IF(G14&gt;=J14,"达标",IF(G14&gt;=K14,"保本","亏损")))</f>
        <v/>
      </c>
      <c r="N14" s="19">
        <f>IF('月度数据'!E15=0,"-",IF(F14&lt;=L14,"达标","偏高"))</f>
        <v/>
      </c>
      <c r="O14" s="18">
        <f>IFERROR('月度数据'!D15/'月度数据'!D14-1,0)</f>
        <v/>
      </c>
      <c r="P14" s="18">
        <f>IFERROR('月度数据'!F15/'月度数据'!F14-1,0)</f>
        <v/>
      </c>
    </row>
    <row r="15">
      <c r="A15" s="66">
        <f>'月度数据'!A16</f>
        <v/>
      </c>
      <c r="B15" s="29">
        <f>IFERROR('月度数据'!C16/'月度数据'!B16,0)</f>
        <v/>
      </c>
      <c r="C15" s="26">
        <f>IFERROR('月度数据'!D16/'月度数据'!C16,0)</f>
        <v/>
      </c>
      <c r="D15" s="26">
        <f>IFERROR('月度数据'!D16/'月度数据'!B16*1000,0)</f>
        <v/>
      </c>
      <c r="E15" s="29">
        <f>IFERROR('月度数据'!E16/'月度数据'!C16,0)</f>
        <v/>
      </c>
      <c r="F15" s="26">
        <f>IFERROR('月度数据'!D16/'月度数据'!E16,0)</f>
        <v/>
      </c>
      <c r="G15" s="22">
        <f>IFERROR('月度数据'!F16/'月度数据'!D16,0)</f>
        <v/>
      </c>
      <c r="H15" s="26">
        <f>IFERROR('月度数据'!F16/'月度数据'!E16,0)</f>
        <v/>
      </c>
      <c r="I15" s="17">
        <f>'月度数据'!F16*'目标与假设'!$B$6-'月度数据'!D16</f>
        <v/>
      </c>
      <c r="J15" s="22">
        <f>'目标与假设'!$B$8</f>
        <v/>
      </c>
      <c r="K15" s="22">
        <f>'目标与假设'!$B$7</f>
        <v/>
      </c>
      <c r="L15" s="26">
        <f>'目标与假设'!$B$9</f>
        <v/>
      </c>
      <c r="M15" s="19">
        <f>IF('月度数据'!D16=0,"-",IF(G15&gt;=J15,"达标",IF(G15&gt;=K15,"保本","亏损")))</f>
        <v/>
      </c>
      <c r="N15" s="19">
        <f>IF('月度数据'!E16=0,"-",IF(F15&lt;=L15,"达标","偏高"))</f>
        <v/>
      </c>
      <c r="O15" s="18">
        <f>IFERROR('月度数据'!D16/'月度数据'!D15-1,0)</f>
        <v/>
      </c>
      <c r="P15" s="18">
        <f>IFERROR('月度数据'!F16/'月度数据'!F15-1,0)</f>
        <v/>
      </c>
    </row>
    <row r="16">
      <c r="A16" s="66">
        <f>'月度数据'!A17</f>
        <v/>
      </c>
      <c r="B16" s="29">
        <f>IFERROR('月度数据'!C17/'月度数据'!B17,0)</f>
        <v/>
      </c>
      <c r="C16" s="26">
        <f>IFERROR('月度数据'!D17/'月度数据'!C17,0)</f>
        <v/>
      </c>
      <c r="D16" s="26">
        <f>IFERROR('月度数据'!D17/'月度数据'!B17*1000,0)</f>
        <v/>
      </c>
      <c r="E16" s="29">
        <f>IFERROR('月度数据'!E17/'月度数据'!C17,0)</f>
        <v/>
      </c>
      <c r="F16" s="26">
        <f>IFERROR('月度数据'!D17/'月度数据'!E17,0)</f>
        <v/>
      </c>
      <c r="G16" s="22">
        <f>IFERROR('月度数据'!F17/'月度数据'!D17,0)</f>
        <v/>
      </c>
      <c r="H16" s="26">
        <f>IFERROR('月度数据'!F17/'月度数据'!E17,0)</f>
        <v/>
      </c>
      <c r="I16" s="17">
        <f>'月度数据'!F17*'目标与假设'!$B$6-'月度数据'!D17</f>
        <v/>
      </c>
      <c r="J16" s="22">
        <f>'目标与假设'!$B$8</f>
        <v/>
      </c>
      <c r="K16" s="22">
        <f>'目标与假设'!$B$7</f>
        <v/>
      </c>
      <c r="L16" s="26">
        <f>'目标与假设'!$B$9</f>
        <v/>
      </c>
      <c r="M16" s="19">
        <f>IF('月度数据'!D17=0,"-",IF(G16&gt;=J16,"达标",IF(G16&gt;=K16,"保本","亏损")))</f>
        <v/>
      </c>
      <c r="N16" s="19">
        <f>IF('月度数据'!E17=0,"-",IF(F16&lt;=L16,"达标","偏高"))</f>
        <v/>
      </c>
      <c r="O16" s="18">
        <f>IFERROR('月度数据'!D17/'月度数据'!D16-1,0)</f>
        <v/>
      </c>
      <c r="P16" s="18">
        <f>IFERROR('月度数据'!F17/'月度数据'!F16-1,0)</f>
        <v/>
      </c>
    </row>
    <row r="17">
      <c r="A17" s="43" t="inlineStr">
        <is>
          <t>全年</t>
        </is>
      </c>
      <c r="B17" s="63">
        <f>IFERROR('月度数据'!C18/'月度数据'!B18,0)</f>
        <v/>
      </c>
      <c r="C17" s="64">
        <f>IFERROR('月度数据'!D18/'月度数据'!C18,0)</f>
        <v/>
      </c>
      <c r="D17" s="64">
        <f>IFERROR('月度数据'!D18/'月度数据'!B18*1000,0)</f>
        <v/>
      </c>
      <c r="E17" s="63">
        <f>IFERROR('月度数据'!E18/'月度数据'!C18,0)</f>
        <v/>
      </c>
      <c r="F17" s="64">
        <f>IFERROR('月度数据'!D18/'月度数据'!E18,0)</f>
        <v/>
      </c>
      <c r="G17" s="65">
        <f>IFERROR('月度数据'!F18/'月度数据'!D18,0)</f>
        <v/>
      </c>
      <c r="H17" s="64">
        <f>IFERROR('月度数据'!F18/'月度数据'!E18,0)</f>
        <v/>
      </c>
      <c r="I17" s="53">
        <f>'月度数据'!F18*'目标与假设'!$B$6-'月度数据'!D18</f>
        <v/>
      </c>
      <c r="J17" s="65">
        <f>'目标与假设'!$B$8</f>
        <v/>
      </c>
      <c r="K17" s="65">
        <f>'目标与假设'!$B$7</f>
        <v/>
      </c>
      <c r="L17" s="64">
        <f>'目标与假设'!$B$9</f>
        <v/>
      </c>
      <c r="M17" s="61" t="inlineStr"/>
      <c r="N17" s="61" t="inlineStr"/>
      <c r="O17" s="61" t="inlineStr"/>
      <c r="P17" s="61" t="inlineStr"/>
    </row>
    <row r="19">
      <c r="A19" s="27" t="inlineStr">
        <is>
          <t>说明</t>
        </is>
      </c>
    </row>
    <row r="20">
      <c r="A20" s="57" t="inlineStr">
        <is>
          <t>· 毛利（扣广告费后）= 转化价值 × 毛利率 − 广告费，近似看广告带来的利润，未扣其他固定成本。</t>
        </is>
      </c>
    </row>
    <row r="21">
      <c r="A21" s="57" t="inlineStr">
        <is>
          <t>· ROAS 状态：≥ 目标 ROAS 为「达标」；介于盈亏平衡和目标之间为「保本」；低于盈亏平衡为「亏损」。</t>
        </is>
      </c>
    </row>
    <row r="22">
      <c r="A22" s="57" t="inlineStr">
        <is>
          <t>· 环比 = 本月 ÷ 上月 − 1。旺季（如 11 月黑五）环比大涨是正常的，要和去年同期比才准。</t>
        </is>
      </c>
    </row>
  </sheetData>
  <conditionalFormatting sqref="M5:M16">
    <cfRule type="expression" priority="1" dxfId="0">
      <formula>M5="达标"</formula>
    </cfRule>
    <cfRule type="expression" priority="2" dxfId="1">
      <formula>OR(M5="亏损",M5="偏高")</formula>
    </cfRule>
    <cfRule type="expression" priority="3" dxfId="2">
      <formula>M5="保本"</formula>
    </cfRule>
  </conditionalFormatting>
  <conditionalFormatting sqref="N5:N16">
    <cfRule type="expression" priority="4" dxfId="0">
      <formula>N5="达标"</formula>
    </cfRule>
    <cfRule type="expression" priority="5" dxfId="1">
      <formula>OR(N5="亏损",N5="偏高")</formula>
    </cfRule>
    <cfRule type="expression" priority="6" dxfId="2">
      <formula>N5="保本"</formula>
    </cfRule>
  </conditionalFormatting>
  <conditionalFormatting sqref="I5:I17">
    <cfRule type="cellIs" priority="7" operator="lessThan" dxfId="3">
      <formula>0</formula>
    </cfRule>
  </conditionalFormatting>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I7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34" customWidth="1" min="3" max="3"/>
    <col width="14" customWidth="1" min="4" max="4"/>
    <col width="52" customWidth="1" min="5" max="5"/>
    <col width="40" customWidth="1" min="6" max="6"/>
    <col width="10" customWidth="1" min="7" max="7"/>
    <col width="11" customWidth="1" min="8" max="8"/>
    <col width="54" customWidth="1" min="9" max="9"/>
  </cols>
  <sheetData>
    <row r="1" ht="28" customHeight="1">
      <c r="A1" s="1" t="inlineStr">
        <is>
          <t>Google Ads 指标清单（72 个）</t>
        </is>
      </c>
    </row>
    <row r="2">
      <c r="A2" s="2" t="inlineStr">
        <is>
          <t>重要程度：核心 = 必须看；建议 = 有条件就看；可选 = 特定广告类型或场景才用。表头可筛选。  核心 13 个 · 建议 28 个 · 可选 31 个。</t>
        </is>
      </c>
    </row>
    <row r="4">
      <c r="A4" s="13" t="inlineStr">
        <is>
          <t>重要程度</t>
        </is>
      </c>
      <c r="B4" s="13" t="inlineStr">
        <is>
          <t>中文指标名</t>
        </is>
      </c>
      <c r="C4" s="13" t="inlineStr">
        <is>
          <t>英文原名</t>
        </is>
      </c>
      <c r="D4" s="13" t="inlineStr">
        <is>
          <t>子板块</t>
        </is>
      </c>
      <c r="E4" s="13" t="inlineStr">
        <is>
          <t>中文说明</t>
        </is>
      </c>
      <c r="F4" s="13" t="inlineStr">
        <is>
          <t>计算公式</t>
        </is>
      </c>
      <c r="G4" s="13" t="inlineStr">
        <is>
          <t>方向</t>
        </is>
      </c>
      <c r="H4" s="13" t="inlineStr">
        <is>
          <t>本模板已包含</t>
        </is>
      </c>
      <c r="I4" s="13" t="inlineStr">
        <is>
          <t>新手提示</t>
        </is>
      </c>
    </row>
    <row r="5" ht="17.5" customHeight="1">
      <c r="A5" s="67" t="inlineStr">
        <is>
          <t>核心</t>
        </is>
      </c>
      <c r="B5" s="68" t="inlineStr">
        <is>
          <t>点击次数</t>
        </is>
      </c>
      <c r="C5" s="69" t="inlineStr">
        <is>
          <t>Clicks</t>
        </is>
      </c>
      <c r="D5" s="70" t="inlineStr">
        <is>
          <t>互动</t>
        </is>
      </c>
      <c r="E5" s="71" t="inlineStr">
        <is>
          <t>所选时段内用户点击广告的总次数。</t>
        </is>
      </c>
      <c r="F5" s="71" t="inlineStr">
        <is>
          <t>点击次数</t>
        </is>
      </c>
      <c r="G5" s="72" t="inlineStr">
        <is>
          <t>越高越好</t>
        </is>
      </c>
      <c r="H5" s="72" t="inlineStr">
        <is>
          <t>√</t>
        </is>
      </c>
      <c r="I5" s="71" t="inlineStr">
        <is>
          <t>流量规模。点击太少时，其他比率波动大、参考价值低。</t>
        </is>
      </c>
    </row>
    <row r="6" ht="17.5" customHeight="1">
      <c r="A6" s="67" t="inlineStr">
        <is>
          <t>核心</t>
        </is>
      </c>
      <c r="B6" s="68" t="inlineStr">
        <is>
          <t>点击率（CTR）</t>
        </is>
      </c>
      <c r="C6" s="69" t="inlineStr">
        <is>
          <t>Clickthrough rate (CTR)</t>
        </is>
      </c>
      <c r="D6" s="70" t="inlineStr">
        <is>
          <t>互动</t>
        </is>
      </c>
      <c r="E6" s="71" t="inlineStr">
        <is>
          <t>广告展示中产生点击的比例，反映广告吸引力。</t>
        </is>
      </c>
      <c r="F6" s="71" t="inlineStr">
        <is>
          <t>点击次数 ÷ 展示次数</t>
        </is>
      </c>
      <c r="G6" s="72" t="inlineStr">
        <is>
          <t>越高越好</t>
        </is>
      </c>
      <c r="H6" s="72" t="inlineStr">
        <is>
          <t>√</t>
        </is>
      </c>
      <c r="I6" s="71" t="inlineStr">
        <is>
          <t>广告吸引力。搜索广告偏低时，先改标题和关键字匹配。</t>
        </is>
      </c>
    </row>
    <row r="7" ht="17.5" customHeight="1">
      <c r="A7" s="67" t="inlineStr">
        <is>
          <t>核心</t>
        </is>
      </c>
      <c r="B7" s="68" t="inlineStr">
        <is>
          <t>转化率</t>
        </is>
      </c>
      <c r="C7" s="69" t="inlineStr">
        <is>
          <t>Conversion rate</t>
        </is>
      </c>
      <c r="D7" s="70" t="inlineStr">
        <is>
          <t>转化</t>
        </is>
      </c>
      <c r="E7" s="71" t="inlineStr">
        <is>
          <t>用户互动（如点击）中产生转化（如购买、注册）的比例。</t>
        </is>
      </c>
      <c r="F7" s="71" t="inlineStr">
        <is>
          <t>转化次数 ÷ 互动次数</t>
        </is>
      </c>
      <c r="G7" s="72" t="inlineStr">
        <is>
          <t>越高越好</t>
        </is>
      </c>
      <c r="H7" s="72" t="inlineStr">
        <is>
          <t>√</t>
        </is>
      </c>
      <c r="I7" s="71" t="inlineStr">
        <is>
          <t>流量质量 + 落地页能力。低于 1% 要优先查落地页和价格。</t>
        </is>
      </c>
    </row>
    <row r="8" ht="32" customHeight="1">
      <c r="A8" s="67" t="inlineStr">
        <is>
          <t>核心</t>
        </is>
      </c>
      <c r="B8" s="68" t="inlineStr">
        <is>
          <t>转化价值 / 费用</t>
        </is>
      </c>
      <c r="C8" s="69" t="inlineStr">
        <is>
          <t>Conversion value per cost</t>
        </is>
      </c>
      <c r="D8" s="70" t="inlineStr">
        <is>
          <t>转化</t>
        </is>
      </c>
      <c r="E8" s="71" t="inlineStr">
        <is>
          <t>广告支出产生转化价值的效率，相当于 Google Ads 里的 ROAS。</t>
        </is>
      </c>
      <c r="F8" s="71" t="inlineStr">
        <is>
          <t>转化价值 ÷ 所有广告互动总费用</t>
        </is>
      </c>
      <c r="G8" s="72" t="inlineStr">
        <is>
          <t>越高越好</t>
        </is>
      </c>
      <c r="H8" s="72" t="inlineStr">
        <is>
          <t>√</t>
        </is>
      </c>
      <c r="I8" s="71" t="inlineStr">
        <is>
          <t>即 ROAS，最重要的效率指标。和盈亏平衡 ROAS（1 ÷ 毛利率）比。</t>
        </is>
      </c>
    </row>
    <row r="9" ht="32" customHeight="1">
      <c r="A9" s="67" t="inlineStr">
        <is>
          <t>核心</t>
        </is>
      </c>
      <c r="B9" s="68" t="inlineStr">
        <is>
          <t>转化次数</t>
        </is>
      </c>
      <c r="C9" s="69" t="inlineStr">
        <is>
          <t>Conversions</t>
        </is>
      </c>
      <c r="D9" s="70" t="inlineStr">
        <is>
          <t>转化</t>
        </is>
      </c>
      <c r="E9" s="71" t="inlineStr">
        <is>
          <t>完成目标操作（如购买、注册）的总次数。</t>
        </is>
      </c>
      <c r="F9" s="71" t="inlineStr">
        <is>
          <t>转化次数</t>
        </is>
      </c>
      <c r="G9" s="72" t="inlineStr">
        <is>
          <t>越高越好</t>
        </is>
      </c>
      <c r="H9" s="72" t="inlineStr">
        <is>
          <t>√</t>
        </is>
      </c>
      <c r="I9" s="71" t="inlineStr">
        <is>
          <t>最终成果数量。要先确认只统计了「主要转化操作」，避免重复计算。</t>
        </is>
      </c>
    </row>
    <row r="10" ht="17.5" customHeight="1">
      <c r="A10" s="67" t="inlineStr">
        <is>
          <t>核心</t>
        </is>
      </c>
      <c r="B10" s="68" t="inlineStr">
        <is>
          <t>每次转化费用</t>
        </is>
      </c>
      <c r="C10" s="69" t="inlineStr">
        <is>
          <t>Cost per conversion</t>
        </is>
      </c>
      <c r="D10" s="70" t="inlineStr">
        <is>
          <t>转化</t>
        </is>
      </c>
      <c r="E10" s="71" t="inlineStr">
        <is>
          <t>每获得一次转化的平均费用。</t>
        </is>
      </c>
      <c r="F10" s="71" t="inlineStr">
        <is>
          <t>总费用 ÷ 转化次数</t>
        </is>
      </c>
      <c r="G10" s="72" t="inlineStr">
        <is>
          <t>越低越好</t>
        </is>
      </c>
      <c r="H10" s="72" t="inlineStr">
        <is>
          <t>√</t>
        </is>
      </c>
      <c r="I10" s="71" t="inlineStr">
        <is>
          <t>拿到一个转化的成本，和可接受的获客成本比。</t>
        </is>
      </c>
    </row>
    <row r="11" ht="32" customHeight="1">
      <c r="A11" s="67" t="inlineStr">
        <is>
          <t>核心</t>
        </is>
      </c>
      <c r="B11" s="68" t="inlineStr">
        <is>
          <t>每次点击费用（CPC）</t>
        </is>
      </c>
      <c r="C11" s="69" t="inlineStr">
        <is>
          <t>Cost-per-click (CPC)</t>
        </is>
      </c>
      <c r="D11" s="70" t="inlineStr">
        <is>
          <t>互动</t>
        </is>
      </c>
      <c r="E11" s="71" t="inlineStr">
        <is>
          <t>每次广告点击的平均费用。</t>
        </is>
      </c>
      <c r="F11" s="71" t="inlineStr">
        <is>
          <t>总费用 ÷ 总点击次数</t>
        </is>
      </c>
      <c r="G11" s="72" t="inlineStr">
        <is>
          <t>越低越好</t>
        </is>
      </c>
      <c r="H11" s="72" t="inlineStr">
        <is>
          <t>√</t>
        </is>
      </c>
      <c r="I11" s="71" t="inlineStr">
        <is>
          <t>单次流量成本。旺季和竞争激烈时会上涨，要和转化率一起看。</t>
        </is>
      </c>
    </row>
    <row r="12" ht="17.5" customHeight="1">
      <c r="A12" s="67" t="inlineStr">
        <is>
          <t>核心</t>
        </is>
      </c>
      <c r="B12" s="68" t="inlineStr">
        <is>
          <t>净费用</t>
        </is>
      </c>
      <c r="C12" s="69" t="inlineStr">
        <is>
          <t>Net cost</t>
        </is>
      </c>
      <c r="D12" s="70" t="inlineStr">
        <is>
          <t>预算</t>
        </is>
      </c>
      <c r="E12" s="71" t="inlineStr">
        <is>
          <t>扣除退款、折扣等调整后的广告系列总费用。</t>
        </is>
      </c>
      <c r="F12" s="71" t="inlineStr">
        <is>
          <t>金额</t>
        </is>
      </c>
      <c r="G12" s="72" t="inlineStr">
        <is>
          <t>越低越好</t>
        </is>
      </c>
      <c r="H12" s="72" t="inlineStr">
        <is>
          <t>√</t>
        </is>
      </c>
      <c r="I12" s="71" t="inlineStr">
        <is>
          <t>实际花了多少钱，所有效率指标的分母。</t>
        </is>
      </c>
    </row>
    <row r="13" ht="32" customHeight="1">
      <c r="A13" s="67" t="inlineStr">
        <is>
          <t>核心</t>
        </is>
      </c>
      <c r="B13" s="68" t="inlineStr">
        <is>
          <t>质量得分</t>
        </is>
      </c>
      <c r="C13" s="69" t="inlineStr">
        <is>
          <t>Quality Score</t>
        </is>
      </c>
      <c r="D13" s="70" t="inlineStr">
        <is>
          <t>展示</t>
        </is>
      </c>
      <c r="E13" s="71" t="inlineStr">
        <is>
          <t>Google Ads 衡量广告质量和相关性的分数，依据预期点击率、广告相关性和着陆页体验。</t>
        </is>
      </c>
      <c r="F13" s="71" t="inlineStr">
        <is>
          <t>由 Google 给出</t>
        </is>
      </c>
      <c r="G13" s="72" t="inlineStr">
        <is>
          <t>越高越好</t>
        </is>
      </c>
      <c r="H13" s="72" t="inlineStr">
        <is>
          <t>√</t>
        </is>
      </c>
      <c r="I13" s="71" t="inlineStr">
        <is>
          <t>1–10 分，影响排名和 CPC。低于 5 分的关键字优先优化。</t>
        </is>
      </c>
    </row>
    <row r="14" ht="32" customHeight="1">
      <c r="A14" s="67" t="inlineStr">
        <is>
          <t>核心</t>
        </is>
      </c>
      <c r="B14" s="68" t="inlineStr">
        <is>
          <t>搜索网络展示份额</t>
        </is>
      </c>
      <c r="C14" s="69" t="inlineStr">
        <is>
          <t>Search Impr. share</t>
        </is>
      </c>
      <c r="D14" s="70" t="inlineStr">
        <is>
          <t>展示</t>
        </is>
      </c>
      <c r="E14" s="71" t="inlineStr">
        <is>
          <t>在搜索结果中实际获得的展示次数占有资格获得的展示次数的比例。</t>
        </is>
      </c>
      <c r="F14" s="71" t="inlineStr">
        <is>
          <t>展示次数 ÷ 有资格获得的展示次数</t>
        </is>
      </c>
      <c r="G14" s="72" t="inlineStr">
        <is>
          <t>越高越好</t>
        </is>
      </c>
      <c r="H14" s="72" t="inlineStr">
        <is>
          <t>√</t>
        </is>
      </c>
      <c r="I14" s="71" t="inlineStr">
        <is>
          <t>可展示机会里实际拿到的比例，判断增长空间。</t>
        </is>
      </c>
    </row>
    <row r="15" ht="32" customHeight="1">
      <c r="A15" s="67" t="inlineStr">
        <is>
          <t>核心</t>
        </is>
      </c>
      <c r="B15" s="68" t="inlineStr">
        <is>
          <t>搜索网络错失的展示份额（预算）</t>
        </is>
      </c>
      <c r="C15" s="69" t="inlineStr">
        <is>
          <t>Search Lost IS (budget)</t>
        </is>
      </c>
      <c r="D15" s="70" t="inlineStr">
        <is>
          <t>展示</t>
        </is>
      </c>
      <c r="E15" s="71" t="inlineStr">
        <is>
          <t>因预算不足没有在搜索结果中展示的比例。</t>
        </is>
      </c>
      <c r="F15" s="71" t="inlineStr">
        <is>
          <t>因预算错失的展示 ÷ 有资格获得的展示次数</t>
        </is>
      </c>
      <c r="G15" s="72" t="inlineStr">
        <is>
          <t>越低越好</t>
        </is>
      </c>
      <c r="H15" s="72" t="inlineStr">
        <is>
          <t>√</t>
        </is>
      </c>
      <c r="I15" s="71" t="inlineStr">
        <is>
          <t>因预算不够错失的机会。ROAS 达标时，这个比例高说明可以加预算。</t>
        </is>
      </c>
    </row>
    <row r="16" ht="32" customHeight="1">
      <c r="A16" s="67" t="inlineStr">
        <is>
          <t>核心</t>
        </is>
      </c>
      <c r="B16" s="68" t="inlineStr">
        <is>
          <t>搜索网络错失的展示份额（排名）</t>
        </is>
      </c>
      <c r="C16" s="69" t="inlineStr">
        <is>
          <t>Search Lost IS (rank)</t>
        </is>
      </c>
      <c r="D16" s="70" t="inlineStr">
        <is>
          <t>展示</t>
        </is>
      </c>
      <c r="E16" s="71" t="inlineStr">
        <is>
          <t>因广告评级低没有在搜索结果中展示的比例。</t>
        </is>
      </c>
      <c r="F16" s="71" t="inlineStr">
        <is>
          <t>因排名错失的展示 ÷ 有资格获得的展示次数</t>
        </is>
      </c>
      <c r="G16" s="72" t="inlineStr">
        <is>
          <t>越低越好</t>
        </is>
      </c>
      <c r="H16" s="72" t="inlineStr">
        <is>
          <t>√</t>
        </is>
      </c>
      <c r="I16" s="71" t="inlineStr">
        <is>
          <t>因广告评级不够错失的机会。高就优化质量得分、出价和广告相关性。</t>
        </is>
      </c>
    </row>
    <row r="17" ht="17.5" customHeight="1">
      <c r="A17" s="67" t="inlineStr">
        <is>
          <t>核心</t>
        </is>
      </c>
      <c r="B17" s="68" t="inlineStr">
        <is>
          <t>总转化价值</t>
        </is>
      </c>
      <c r="C17" s="69" t="inlineStr">
        <is>
          <t>Total conversion value</t>
        </is>
      </c>
      <c r="D17" s="70" t="inlineStr">
        <is>
          <t>转化</t>
        </is>
      </c>
      <c r="E17" s="71" t="inlineStr">
        <is>
          <t>转化价值之和。</t>
        </is>
      </c>
      <c r="F17" s="71" t="inlineStr">
        <is>
          <t>转化价值之和</t>
        </is>
      </c>
      <c r="G17" s="72" t="inlineStr">
        <is>
          <t>越高越好</t>
        </is>
      </c>
      <c r="H17" s="72" t="inlineStr">
        <is>
          <t>√</t>
        </is>
      </c>
      <c r="I17" s="71" t="inlineStr">
        <is>
          <t>广告带来的销售额。没有给转化设置价值就看不到。</t>
        </is>
      </c>
    </row>
    <row r="18" ht="32" customHeight="1">
      <c r="A18" s="73" t="inlineStr">
        <is>
          <t>建议</t>
        </is>
      </c>
      <c r="B18" s="68" t="inlineStr">
        <is>
          <t>所有转化价值</t>
        </is>
      </c>
      <c r="C18" s="69" t="inlineStr">
        <is>
          <t>All conv. value</t>
        </is>
      </c>
      <c r="D18" s="70" t="inlineStr">
        <is>
          <t>转化</t>
        </is>
      </c>
      <c r="E18" s="71" t="inlineStr">
        <is>
          <t>追踪到的所有转化的总价值，包括「转化」列以外的转化操作。</t>
        </is>
      </c>
      <c r="F18" s="71" t="inlineStr">
        <is>
          <t>转化价值之和</t>
        </is>
      </c>
      <c r="G18" s="72" t="inlineStr">
        <is>
          <t>越高越好</t>
        </is>
      </c>
      <c r="H18" s="72" t="inlineStr"/>
      <c r="I18" s="71" t="inlineStr">
        <is>
          <t>包含次要转化（如加购、注册），用来看完整漏斗。</t>
        </is>
      </c>
    </row>
    <row r="19" ht="17.5" customHeight="1">
      <c r="A19" s="73" t="inlineStr">
        <is>
          <t>建议</t>
        </is>
      </c>
      <c r="B19" s="68" t="inlineStr">
        <is>
          <t>所有转化价值 / 费用</t>
        </is>
      </c>
      <c r="C19" s="69" t="inlineStr">
        <is>
          <t>All conv. value / cost</t>
        </is>
      </c>
      <c r="D19" s="70" t="inlineStr">
        <is>
          <t>转化</t>
        </is>
      </c>
      <c r="E19" s="71" t="inlineStr">
        <is>
          <t>每单位广告费用带来的所有转化价值。</t>
        </is>
      </c>
      <c r="F19" s="71" t="inlineStr">
        <is>
          <t>所有转化价值 ÷ 费用</t>
        </is>
      </c>
      <c r="G19" s="72" t="inlineStr">
        <is>
          <t>越高越好</t>
        </is>
      </c>
      <c r="H19" s="72" t="inlineStr"/>
      <c r="I19" s="71" t="inlineStr">
        <is>
          <t>含所有转化的 ROAS。</t>
        </is>
      </c>
    </row>
    <row r="20" ht="17.5" customHeight="1">
      <c r="A20" s="73" t="inlineStr">
        <is>
          <t>建议</t>
        </is>
      </c>
      <c r="B20" s="68" t="inlineStr">
        <is>
          <t>所有转化</t>
        </is>
      </c>
      <c r="C20" s="69" t="inlineStr">
        <is>
          <t>All conversions</t>
        </is>
      </c>
      <c r="D20" s="70" t="inlineStr">
        <is>
          <t>转化</t>
        </is>
      </c>
      <c r="E20" s="71" t="inlineStr">
        <is>
          <t>追踪到的所有转化总数，包括「转化」列以外的转化操作。</t>
        </is>
      </c>
      <c r="F20" s="71" t="inlineStr">
        <is>
          <t>所有转化之和</t>
        </is>
      </c>
      <c r="G20" s="72" t="inlineStr">
        <is>
          <t>越高越好</t>
        </is>
      </c>
      <c r="H20" s="72" t="inlineStr"/>
      <c r="I20" s="71" t="inlineStr">
        <is>
          <t>同上，包含所有转化操作。</t>
        </is>
      </c>
    </row>
    <row r="21" ht="17.5" customHeight="1">
      <c r="A21" s="73" t="inlineStr">
        <is>
          <t>建议</t>
        </is>
      </c>
      <c r="B21" s="68" t="inlineStr">
        <is>
          <t>平均每日预算</t>
        </is>
      </c>
      <c r="C21" s="69" t="inlineStr">
        <is>
          <t>Average daily budget</t>
        </is>
      </c>
      <c r="D21" s="70" t="inlineStr">
        <is>
          <t>预算</t>
        </is>
      </c>
      <c r="E21" s="71" t="inlineStr">
        <is>
          <t>为广告系列设置的平均每天花费金额。</t>
        </is>
      </c>
      <c r="F21" s="71" t="inlineStr">
        <is>
          <t>手动设置的金额</t>
        </is>
      </c>
      <c r="G21" s="72" t="inlineStr">
        <is>
          <t>越低越好</t>
        </is>
      </c>
      <c r="H21" s="72" t="inlineStr"/>
      <c r="I21" s="71" t="inlineStr">
        <is>
          <t>设置值，看是否经常提前花完。</t>
        </is>
      </c>
    </row>
    <row r="22" ht="17.5" customHeight="1">
      <c r="A22" s="73" t="inlineStr">
        <is>
          <t>建议</t>
        </is>
      </c>
      <c r="B22" s="68" t="inlineStr">
        <is>
          <t>点击转化率</t>
        </is>
      </c>
      <c r="C22" s="69" t="inlineStr">
        <is>
          <t>Click conversion rate</t>
        </is>
      </c>
      <c r="D22" s="70" t="inlineStr">
        <is>
          <t>互动</t>
        </is>
      </c>
      <c r="E22" s="71" t="inlineStr">
        <is>
          <t>点击中产生转化的比例。</t>
        </is>
      </c>
      <c r="F22" s="71" t="inlineStr">
        <is>
          <t>转化次数 ÷ 点击次数 × 100</t>
        </is>
      </c>
      <c r="G22" s="72" t="inlineStr">
        <is>
          <t>越高越好</t>
        </is>
      </c>
      <c r="H22" s="72" t="inlineStr">
        <is>
          <t>√</t>
        </is>
      </c>
      <c r="I22" s="71" t="inlineStr">
        <is>
          <t>和「转化率」类似，按点击计算，搜索广告两者基本一致。</t>
        </is>
      </c>
    </row>
    <row r="23" ht="17.5" customHeight="1">
      <c r="A23" s="73" t="inlineStr">
        <is>
          <t>建议</t>
        </is>
      </c>
      <c r="B23" s="68" t="inlineStr">
        <is>
          <t>点击份额</t>
        </is>
      </c>
      <c r="C23" s="69" t="inlineStr">
        <is>
          <t>Click Share</t>
        </is>
      </c>
      <c r="D23" s="70" t="inlineStr">
        <is>
          <t>互动</t>
        </is>
      </c>
      <c r="E23" s="71" t="inlineStr">
        <is>
          <t>获得的点击次数占有资格获得的预估点击次数的比例。</t>
        </is>
      </c>
      <c r="F23" s="71" t="inlineStr">
        <is>
          <t>点击次数 ÷ 有资格获得的点击次数</t>
        </is>
      </c>
      <c r="G23" s="72" t="inlineStr">
        <is>
          <t>越高越好</t>
        </is>
      </c>
      <c r="H23" s="72" t="inlineStr"/>
      <c r="I23" s="71" t="inlineStr">
        <is>
          <t>实际点击占可获得点击的比例，购物广告常用。</t>
        </is>
      </c>
    </row>
    <row r="24" ht="17.5" customHeight="1">
      <c r="A24" s="73" t="inlineStr">
        <is>
          <t>建议</t>
        </is>
      </c>
      <c r="B24" s="68" t="inlineStr">
        <is>
          <t>转化周期</t>
        </is>
      </c>
      <c r="C24" s="69" t="inlineStr">
        <is>
          <t>Conversion cycle</t>
        </is>
      </c>
      <c r="D24" s="70" t="inlineStr">
        <is>
          <t>转化</t>
        </is>
      </c>
      <c r="E24" s="71" t="inlineStr">
        <is>
          <t>用户第一次与广告互动到完成转化的平均时间。</t>
        </is>
      </c>
      <c r="F24" s="71" t="inlineStr">
        <is>
          <t>从点击到转化的平均时长</t>
        </is>
      </c>
      <c r="G24" s="72" t="inlineStr">
        <is>
          <t>越低越好</t>
        </is>
      </c>
      <c r="H24" s="72" t="inlineStr"/>
      <c r="I24" s="71" t="inlineStr">
        <is>
          <t>从点击到转化的平均天数，决定多久后再评估效果。</t>
        </is>
      </c>
    </row>
    <row r="25" ht="17.5" customHeight="1">
      <c r="A25" s="73" t="inlineStr">
        <is>
          <t>建议</t>
        </is>
      </c>
      <c r="B25" s="68" t="inlineStr">
        <is>
          <t>转化时间范围</t>
        </is>
      </c>
      <c r="C25" s="69" t="inlineStr">
        <is>
          <t>Conversion window</t>
        </is>
      </c>
      <c r="D25" s="70" t="inlineStr">
        <is>
          <t>转化</t>
        </is>
      </c>
      <c r="E25" s="71" t="inlineStr">
        <is>
          <t>广告互动后在多少天内发生的转化会被统计。</t>
        </is>
      </c>
      <c r="F25" s="71" t="inlineStr">
        <is>
          <t>手动设置的天数</t>
        </is>
      </c>
      <c r="G25" s="72" t="inlineStr">
        <is>
          <t>越低越好</t>
        </is>
      </c>
      <c r="H25" s="72" t="inlineStr"/>
      <c r="I25" s="71" t="inlineStr">
        <is>
          <t>转化统计窗口，影响转化数据口径，不要频繁修改。</t>
        </is>
      </c>
    </row>
    <row r="26" ht="32" customHeight="1">
      <c r="A26" s="73" t="inlineStr">
        <is>
          <t>建议</t>
        </is>
      </c>
      <c r="B26" s="68" t="inlineStr">
        <is>
          <t>千次展示费用（CPM）</t>
        </is>
      </c>
      <c r="C26" s="69" t="inlineStr">
        <is>
          <t>Cost-per-thousand impressions (CPM)</t>
        </is>
      </c>
      <c r="D26" s="70" t="inlineStr">
        <is>
          <t>展示</t>
        </is>
      </c>
      <c r="E26" s="71" t="inlineStr">
        <is>
          <t>每 1000 次广告展示的费用，常用于品牌认知广告系列。</t>
        </is>
      </c>
      <c r="F26" s="71" t="inlineStr">
        <is>
          <t>展示总费用 ÷ 展示总次数 × 1000</t>
        </is>
      </c>
      <c r="G26" s="72" t="inlineStr">
        <is>
          <t>越低越好</t>
        </is>
      </c>
      <c r="H26" s="72" t="inlineStr">
        <is>
          <t>√</t>
        </is>
      </c>
      <c r="I26" s="71" t="inlineStr">
        <is>
          <t>品牌曝光、展示和视频广告常用。</t>
        </is>
      </c>
    </row>
    <row r="27" ht="17.5" customHeight="1">
      <c r="A27" s="73" t="inlineStr">
        <is>
          <t>建议</t>
        </is>
      </c>
      <c r="B27" s="68" t="inlineStr">
        <is>
          <t>每次观看费用（CPV）</t>
        </is>
      </c>
      <c r="C27" s="69" t="inlineStr">
        <is>
          <t>Cost-per-view (CPV)</t>
        </is>
      </c>
      <c r="D27" s="70" t="inlineStr">
        <is>
          <t>视频广告</t>
        </is>
      </c>
      <c r="E27" s="71" t="inlineStr">
        <is>
          <t>视频广告每次观看的平均费用。</t>
        </is>
      </c>
      <c r="F27" s="71" t="inlineStr">
        <is>
          <t>展示总费用 ÷ 视频观看总次数</t>
        </is>
      </c>
      <c r="G27" s="72" t="inlineStr">
        <is>
          <t>越低越好</t>
        </is>
      </c>
      <c r="H27" s="72" t="inlineStr"/>
      <c r="I27" s="71" t="inlineStr">
        <is>
          <t>视频广告每次观看的成本。</t>
        </is>
      </c>
    </row>
    <row r="28" ht="32" customHeight="1">
      <c r="A28" s="73" t="inlineStr">
        <is>
          <t>建议</t>
        </is>
      </c>
      <c r="B28" s="68" t="inlineStr">
        <is>
          <t>展示广告网络展示份额</t>
        </is>
      </c>
      <c r="C28" s="69" t="inlineStr">
        <is>
          <t>Display Impr. share</t>
        </is>
      </c>
      <c r="D28" s="70" t="inlineStr">
        <is>
          <t>展示</t>
        </is>
      </c>
      <c r="E28" s="71" t="inlineStr">
        <is>
          <t>在展示广告网络上实际获得的展示次数占有资格获得的展示次数的比例。</t>
        </is>
      </c>
      <c r="F28" s="71" t="inlineStr">
        <is>
          <t>展示次数 ÷ 有资格获得的展示次数</t>
        </is>
      </c>
      <c r="G28" s="72" t="inlineStr">
        <is>
          <t>越高越好</t>
        </is>
      </c>
      <c r="H28" s="72" t="inlineStr"/>
      <c r="I28" s="71" t="inlineStr">
        <is>
          <t>展示广告网络的展示份额。</t>
        </is>
      </c>
    </row>
    <row r="29" ht="32" customHeight="1">
      <c r="A29" s="73" t="inlineStr">
        <is>
          <t>建议</t>
        </is>
      </c>
      <c r="B29" s="68" t="inlineStr">
        <is>
          <t>展示广告网络错失的展示份额（预算）</t>
        </is>
      </c>
      <c r="C29" s="69" t="inlineStr">
        <is>
          <t>Display Lost IS (budget)</t>
        </is>
      </c>
      <c r="D29" s="70" t="inlineStr">
        <is>
          <t>展示</t>
        </is>
      </c>
      <c r="E29" s="71" t="inlineStr">
        <is>
          <t>在展示广告网络上因预算不足没有展示的比例。</t>
        </is>
      </c>
      <c r="F29" s="71" t="inlineStr">
        <is>
          <t>因预算错失的展示 ÷ 有资格获得的展示次数</t>
        </is>
      </c>
      <c r="G29" s="72" t="inlineStr">
        <is>
          <t>越低越好</t>
        </is>
      </c>
      <c r="H29" s="72" t="inlineStr"/>
      <c r="I29" s="71" t="inlineStr">
        <is>
          <t>展示广告因预算错失的份额。</t>
        </is>
      </c>
    </row>
    <row r="30" ht="32" customHeight="1">
      <c r="A30" s="73" t="inlineStr">
        <is>
          <t>建议</t>
        </is>
      </c>
      <c r="B30" s="68" t="inlineStr">
        <is>
          <t>展示广告网络错失的展示份额（排名）</t>
        </is>
      </c>
      <c r="C30" s="69" t="inlineStr">
        <is>
          <t>Display Lost IS (rank)</t>
        </is>
      </c>
      <c r="D30" s="70" t="inlineStr">
        <is>
          <t>展示</t>
        </is>
      </c>
      <c r="E30" s="71" t="inlineStr">
        <is>
          <t>在展示广告网络上因广告评级低没有展示的比例。</t>
        </is>
      </c>
      <c r="F30" s="71" t="inlineStr">
        <is>
          <t>因排名错失的展示 ÷ 有资格获得的展示次数</t>
        </is>
      </c>
      <c r="G30" s="72" t="inlineStr">
        <is>
          <t>越低越好</t>
        </is>
      </c>
      <c r="H30" s="72" t="inlineStr"/>
      <c r="I30" s="71" t="inlineStr">
        <is>
          <t>展示广告因排名错失的份额。</t>
        </is>
      </c>
    </row>
    <row r="31" ht="17.5" customHeight="1">
      <c r="A31" s="73" t="inlineStr">
        <is>
          <t>建议</t>
        </is>
      </c>
      <c r="B31" s="68" t="inlineStr">
        <is>
          <t>首页出价估算</t>
        </is>
      </c>
      <c r="C31" s="69" t="inlineStr">
        <is>
          <t>First page bid estimate</t>
        </is>
      </c>
      <c r="D31" s="70" t="inlineStr">
        <is>
          <t>展示</t>
        </is>
      </c>
      <c r="E31" s="71" t="inlineStr">
        <is>
          <t>广告出现在搜索结果第一页预计需要的出价。</t>
        </is>
      </c>
      <c r="F31" s="71" t="inlineStr">
        <is>
          <t>预估 CPC 出价</t>
        </is>
      </c>
      <c r="G31" s="72" t="inlineStr">
        <is>
          <t>越低越好</t>
        </is>
      </c>
      <c r="H31" s="72" t="inlineStr"/>
      <c r="I31" s="71" t="inlineStr">
        <is>
          <t>进入首页大约要出多少。</t>
        </is>
      </c>
    </row>
    <row r="32" ht="17.5" customHeight="1">
      <c r="A32" s="73" t="inlineStr">
        <is>
          <t>建议</t>
        </is>
      </c>
      <c r="B32" s="68" t="inlineStr">
        <is>
          <t>Google Ads 视频观看次数</t>
        </is>
      </c>
      <c r="C32" s="69" t="inlineStr">
        <is>
          <t>Google Ads video views</t>
        </is>
      </c>
      <c r="D32" s="70" t="inlineStr">
        <is>
          <t>视频广告</t>
        </is>
      </c>
      <c r="E32" s="71" t="inlineStr">
        <is>
          <t>Google Ads 广告系列中视频广告的观看总次数。</t>
        </is>
      </c>
      <c r="F32" s="71" t="inlineStr">
        <is>
          <t>视频观看次数</t>
        </is>
      </c>
      <c r="G32" s="72" t="inlineStr">
        <is>
          <t>越高越好</t>
        </is>
      </c>
      <c r="H32" s="72" t="inlineStr"/>
      <c r="I32" s="71" t="inlineStr">
        <is>
          <t>视频广告的观看次数。</t>
        </is>
      </c>
    </row>
    <row r="33" ht="17.5" customHeight="1">
      <c r="A33" s="73" t="inlineStr">
        <is>
          <t>建议</t>
        </is>
      </c>
      <c r="B33" s="68" t="inlineStr">
        <is>
          <t>绝对顶部展示率</t>
        </is>
      </c>
      <c r="C33" s="69" t="inlineStr">
        <is>
          <t>Impr. (Abs. Top) %</t>
        </is>
      </c>
      <c r="D33" s="70" t="inlineStr">
        <is>
          <t>展示</t>
        </is>
      </c>
      <c r="E33" s="71" t="inlineStr">
        <is>
          <t>广告出现在搜索结果绝对顶部（第一个）位置的展示比例。</t>
        </is>
      </c>
      <c r="F33" s="71" t="inlineStr">
        <is>
          <t>绝对顶部展示次数 ÷ 展示次数</t>
        </is>
      </c>
      <c r="G33" s="72" t="inlineStr">
        <is>
          <t>越高越好</t>
        </is>
      </c>
      <c r="H33" s="72" t="inlineStr">
        <is>
          <t>√</t>
        </is>
      </c>
      <c r="I33" s="71" t="inlineStr">
        <is>
          <t>出现在第一位的比例，品牌词通常要尽量高。</t>
        </is>
      </c>
    </row>
    <row r="34" ht="17.5" customHeight="1">
      <c r="A34" s="73" t="inlineStr">
        <is>
          <t>建议</t>
        </is>
      </c>
      <c r="B34" s="68" t="inlineStr">
        <is>
          <t>顶部展示率</t>
        </is>
      </c>
      <c r="C34" s="69" t="inlineStr">
        <is>
          <t>Impr. (Top) %</t>
        </is>
      </c>
      <c r="D34" s="70" t="inlineStr">
        <is>
          <t>展示</t>
        </is>
      </c>
      <c r="E34" s="71" t="inlineStr">
        <is>
          <t>广告出现在搜索结果顶部区域的展示比例。</t>
        </is>
      </c>
      <c r="F34" s="71" t="inlineStr">
        <is>
          <t>顶部展示次数 ÷ 展示次数</t>
        </is>
      </c>
      <c r="G34" s="72" t="inlineStr">
        <is>
          <t>越高越好</t>
        </is>
      </c>
      <c r="H34" s="72" t="inlineStr"/>
      <c r="I34" s="71" t="inlineStr">
        <is>
          <t>出现在顶部区域的比例。</t>
        </is>
      </c>
    </row>
    <row r="35" ht="32" customHeight="1">
      <c r="A35" s="73" t="inlineStr">
        <is>
          <t>建议</t>
        </is>
      </c>
      <c r="B35" s="68" t="inlineStr">
        <is>
          <t>展示份额（IS）</t>
        </is>
      </c>
      <c r="C35" s="69" t="inlineStr">
        <is>
          <t>Impression Share (IS)</t>
        </is>
      </c>
      <c r="D35" s="70" t="inlineStr">
        <is>
          <t>展示频次与覆盖</t>
        </is>
      </c>
      <c r="E35" s="71" t="inlineStr">
        <is>
          <t>广告实际获得的展示次数占有资格获得的总展示次数的比例。</t>
        </is>
      </c>
      <c r="F35" s="71" t="inlineStr">
        <is>
          <t>展示次数 ÷ 有资格获得的总展示次数</t>
        </is>
      </c>
      <c r="G35" s="72" t="inlineStr">
        <is>
          <t>越高越好</t>
        </is>
      </c>
      <c r="H35" s="72" t="inlineStr"/>
      <c r="I35" s="71" t="inlineStr">
        <is>
          <t>所有网络合计的展示份额。</t>
        </is>
      </c>
    </row>
    <row r="36" ht="17.5" customHeight="1">
      <c r="A36" s="73" t="inlineStr">
        <is>
          <t>建议</t>
        </is>
      </c>
      <c r="B36" s="68" t="inlineStr">
        <is>
          <t>互动率（Interaction Rate）</t>
        </is>
      </c>
      <c r="C36" s="69" t="inlineStr">
        <is>
          <t>Interaction Rate</t>
        </is>
      </c>
      <c r="D36" s="70" t="inlineStr">
        <is>
          <t>互动</t>
        </is>
      </c>
      <c r="E36" s="71" t="inlineStr">
        <is>
          <t>广告展示中产生点击、观看等互动的比例。</t>
        </is>
      </c>
      <c r="F36" s="71" t="inlineStr">
        <is>
          <t>每次展示获得的互动（点击、观看等）比例</t>
        </is>
      </c>
      <c r="G36" s="72" t="inlineStr">
        <is>
          <t>越高越好</t>
        </is>
      </c>
      <c r="H36" s="72" t="inlineStr"/>
      <c r="I36" s="71" t="inlineStr">
        <is>
          <t>点击、观看等互动占展示的比例。</t>
        </is>
      </c>
    </row>
    <row r="37" ht="17.5" customHeight="1">
      <c r="A37" s="73" t="inlineStr">
        <is>
          <t>建议</t>
        </is>
      </c>
      <c r="B37" s="68" t="inlineStr">
        <is>
          <t>无效点击</t>
        </is>
      </c>
      <c r="C37" s="69" t="inlineStr">
        <is>
          <t>Invalid clicks</t>
        </is>
      </c>
      <c r="D37" s="70" t="inlineStr">
        <is>
          <t>互动</t>
        </is>
      </c>
      <c r="E37" s="71" t="inlineStr">
        <is>
          <t>被判定为误点或欺诈、不向广告主收费的点击。</t>
        </is>
      </c>
      <c r="F37" s="71" t="inlineStr">
        <is>
          <t>无效点击次数</t>
        </is>
      </c>
      <c r="G37" s="72" t="inlineStr">
        <is>
          <t>越低越好</t>
        </is>
      </c>
      <c r="H37" s="72" t="inlineStr">
        <is>
          <t>√</t>
        </is>
      </c>
      <c r="I37" s="71" t="inlineStr">
        <is>
          <t>被 Google 判定无效且不收费的点击，突然变多要警惕。</t>
        </is>
      </c>
    </row>
    <row r="38" ht="17.5" customHeight="1">
      <c r="A38" s="73" t="inlineStr">
        <is>
          <t>建议</t>
        </is>
      </c>
      <c r="B38" s="68" t="inlineStr">
        <is>
          <t>最高每次点击费用出价</t>
        </is>
      </c>
      <c r="C38" s="69" t="inlineStr">
        <is>
          <t>Maximum CPC bid</t>
        </is>
      </c>
      <c r="D38" s="70" t="inlineStr">
        <is>
          <t>展示</t>
        </is>
      </c>
      <c r="E38" s="71" t="inlineStr">
        <is>
          <t>广告主愿意为单次点击支付的最高金额。</t>
        </is>
      </c>
      <c r="F38" s="71" t="inlineStr">
        <is>
          <t>手动设置的金额</t>
        </is>
      </c>
      <c r="G38" s="72" t="inlineStr">
        <is>
          <t>越低越好</t>
        </is>
      </c>
      <c r="H38" s="72" t="inlineStr"/>
      <c r="I38" s="71" t="inlineStr">
        <is>
          <t>手动出价时的上限设置。</t>
        </is>
      </c>
    </row>
    <row r="39" ht="17.5" customHeight="1">
      <c r="A39" s="73" t="inlineStr">
        <is>
          <t>建议</t>
        </is>
      </c>
      <c r="B39" s="68" t="inlineStr">
        <is>
          <t>否定关键字</t>
        </is>
      </c>
      <c r="C39" s="69" t="inlineStr">
        <is>
          <t>Negative keywords</t>
        </is>
      </c>
      <c r="D39" s="70" t="inlineStr">
        <is>
          <t>展示</t>
        </is>
      </c>
      <c r="E39" s="71" t="inlineStr">
        <is>
          <t>搜索词中出现时会阻止广告展示的关键字。</t>
        </is>
      </c>
      <c r="F39" s="71" t="inlineStr">
        <is>
          <t>关键字数</t>
        </is>
      </c>
      <c r="G39" s="72" t="inlineStr">
        <is>
          <t>越高越好</t>
        </is>
      </c>
      <c r="H39" s="72" t="inlineStr"/>
      <c r="I39" s="71" t="inlineStr">
        <is>
          <t>定期从搜索字词报告补充，能明显减少浪费。</t>
        </is>
      </c>
    </row>
    <row r="40" ht="17.5" customHeight="1">
      <c r="A40" s="73" t="inlineStr">
        <is>
          <t>建议</t>
        </is>
      </c>
      <c r="B40" s="68" t="inlineStr">
        <is>
          <t>建议的平均每日预算</t>
        </is>
      </c>
      <c r="C40" s="69" t="inlineStr">
        <is>
          <t>Recommended average daily budget</t>
        </is>
      </c>
      <c r="D40" s="70" t="inlineStr">
        <is>
          <t>预算</t>
        </is>
      </c>
      <c r="E40" s="71" t="inlineStr">
        <is>
          <t>根据历史数据建议的、能让广告系列表现最佳的每日预算。</t>
        </is>
      </c>
      <c r="F40" s="71" t="inlineStr">
        <is>
          <t>预估的平均每日预算金额</t>
        </is>
      </c>
      <c r="G40" s="72" t="inlineStr">
        <is>
          <t>越低越好</t>
        </is>
      </c>
      <c r="H40" s="72" t="inlineStr"/>
      <c r="I40" s="71" t="inlineStr">
        <is>
          <t>Google 建议的预算，参考即可，不必照做。</t>
        </is>
      </c>
    </row>
    <row r="41" ht="17.5" customHeight="1">
      <c r="A41" s="73" t="inlineStr">
        <is>
          <t>建议</t>
        </is>
      </c>
      <c r="B41" s="68" t="inlineStr">
        <is>
          <t>相对点击率</t>
        </is>
      </c>
      <c r="C41" s="69" t="inlineStr">
        <is>
          <t>Relative CTR</t>
        </is>
      </c>
      <c r="D41" s="70" t="inlineStr">
        <is>
          <t>互动</t>
        </is>
      </c>
      <c r="E41" s="71" t="inlineStr">
        <is>
          <t>你的点击率与竞争对手平均点击率之比。</t>
        </is>
      </c>
      <c r="F41" s="71" t="inlineStr">
        <is>
          <t>你的 CTR ÷ 竞争对手平均 CTR</t>
        </is>
      </c>
      <c r="G41" s="72" t="inlineStr">
        <is>
          <t>越高越好</t>
        </is>
      </c>
      <c r="H41" s="72" t="inlineStr"/>
      <c r="I41" s="71" t="inlineStr">
        <is>
          <t>和同位置竞争对手比的点击率，购物广告用。</t>
        </is>
      </c>
    </row>
    <row r="42" ht="17.5" customHeight="1">
      <c r="A42" s="73" t="inlineStr">
        <is>
          <t>建议</t>
        </is>
      </c>
      <c r="B42" s="68" t="inlineStr">
        <is>
          <t>页首出价估算</t>
        </is>
      </c>
      <c r="C42" s="69" t="inlineStr">
        <is>
          <t>Top of page bid estimate</t>
        </is>
      </c>
      <c r="D42" s="70" t="inlineStr">
        <is>
          <t>展示</t>
        </is>
      </c>
      <c r="E42" s="71" t="inlineStr">
        <is>
          <t>广告出现在搜索结果顶部预计需要的 CPC 出价。</t>
        </is>
      </c>
      <c r="F42" s="71" t="inlineStr">
        <is>
          <t>预估 CPC 出价</t>
        </is>
      </c>
      <c r="G42" s="72" t="inlineStr">
        <is>
          <t>越低越好</t>
        </is>
      </c>
      <c r="H42" s="72" t="inlineStr"/>
      <c r="I42" s="71" t="inlineStr">
        <is>
          <t>想进入顶部大约要出多少，用来设置出价。</t>
        </is>
      </c>
    </row>
    <row r="43" ht="17.5" customHeight="1">
      <c r="A43" s="73" t="inlineStr">
        <is>
          <t>建议</t>
        </is>
      </c>
      <c r="B43" s="68" t="inlineStr">
        <is>
          <t>每次转化价值</t>
        </is>
      </c>
      <c r="C43" s="69" t="inlineStr">
        <is>
          <t>Value per conversion</t>
        </is>
      </c>
      <c r="D43" s="70" t="inlineStr">
        <is>
          <t>转化</t>
        </is>
      </c>
      <c r="E43" s="71" t="inlineStr">
        <is>
          <t>每次转化平均大约值多少钱。</t>
        </is>
      </c>
      <c r="F43" s="71" t="inlineStr">
        <is>
          <t>总转化价值 ÷ 转化次数</t>
        </is>
      </c>
      <c r="G43" s="72" t="inlineStr">
        <is>
          <t>越高越好</t>
        </is>
      </c>
      <c r="H43" s="72" t="inlineStr">
        <is>
          <t>√</t>
        </is>
      </c>
      <c r="I43" s="71" t="inlineStr">
        <is>
          <t>每个转化平均值多少钱，电商近似客单价。</t>
        </is>
      </c>
    </row>
    <row r="44" ht="17.5" customHeight="1">
      <c r="A44" s="73" t="inlineStr">
        <is>
          <t>建议</t>
        </is>
      </c>
      <c r="B44" s="68" t="inlineStr">
        <is>
          <t>观看率</t>
        </is>
      </c>
      <c r="C44" s="69" t="inlineStr">
        <is>
          <t>View rate</t>
        </is>
      </c>
      <c r="D44" s="70" t="inlineStr">
        <is>
          <t>视频广告</t>
        </is>
      </c>
      <c r="E44" s="71" t="inlineStr">
        <is>
          <t>视频广告的付费观看次数占有资格观看的展示次数的比例。</t>
        </is>
      </c>
      <c r="F44" s="71" t="inlineStr">
        <is>
          <t>Google Ads 视频观看次数 ÷ 展示次数</t>
        </is>
      </c>
      <c r="G44" s="72" t="inlineStr">
        <is>
          <t>越高越好</t>
        </is>
      </c>
      <c r="H44" s="72" t="inlineStr"/>
      <c r="I44" s="71" t="inlineStr">
        <is>
          <t>视频广告的观看率。</t>
        </is>
      </c>
    </row>
    <row r="45" ht="32" customHeight="1">
      <c r="A45" s="73" t="inlineStr">
        <is>
          <t>建议</t>
        </is>
      </c>
      <c r="B45" s="68" t="inlineStr">
        <is>
          <t>浏览型转化</t>
        </is>
      </c>
      <c r="C45" s="69" t="inlineStr">
        <is>
          <t>View-Through Conversions</t>
        </is>
      </c>
      <c r="D45" s="70" t="inlineStr">
        <is>
          <t>转化</t>
        </is>
      </c>
      <c r="E45" s="71" t="inlineStr">
        <is>
          <t>客户看到但没有点击广告、之后在网站上完成的转化，常用于衡量展示广告和视频广告的价值。</t>
        </is>
      </c>
      <c r="F45" s="71" t="inlineStr">
        <is>
          <t>浏览型转化次数</t>
        </is>
      </c>
      <c r="G45" s="72" t="inlineStr">
        <is>
          <t>越高越好</t>
        </is>
      </c>
      <c r="H45" s="72" t="inlineStr"/>
      <c r="I45" s="71" t="inlineStr">
        <is>
          <t>看过没点、之后转化的数量，展示和视频广告用。</t>
        </is>
      </c>
    </row>
    <row r="46" ht="17.5" customHeight="1">
      <c r="A46" s="74" t="inlineStr">
        <is>
          <t>可选</t>
        </is>
      </c>
      <c r="B46" s="68" t="inlineStr">
        <is>
          <t>所有转化价值 / 点击次数</t>
        </is>
      </c>
      <c r="C46" s="69" t="inlineStr">
        <is>
          <t>All conv. value / click</t>
        </is>
      </c>
      <c r="D46" s="70" t="inlineStr">
        <is>
          <t>转化</t>
        </is>
      </c>
      <c r="E46" s="71" t="inlineStr">
        <is>
          <t>每次点击带来的所有转化平均价值。</t>
        </is>
      </c>
      <c r="F46" s="71" t="inlineStr">
        <is>
          <t>所有转化价值 ÷ 点击次数</t>
        </is>
      </c>
      <c r="G46" s="72" t="inlineStr">
        <is>
          <t>越高越好</t>
        </is>
      </c>
      <c r="H46" s="72" t="inlineStr"/>
      <c r="I46" s="71" t="inlineStr">
        <is>
          <t>按需查看。</t>
        </is>
      </c>
    </row>
    <row r="47" ht="32" customHeight="1">
      <c r="A47" s="74" t="inlineStr">
        <is>
          <t>可选</t>
        </is>
      </c>
      <c r="B47" s="68" t="inlineStr">
        <is>
          <t>每位用户平均展示频次</t>
        </is>
      </c>
      <c r="C47" s="69" t="inlineStr">
        <is>
          <t>Average impression frequency per user</t>
        </is>
      </c>
      <c r="D47" s="70" t="inlineStr">
        <is>
          <t>展示频次与覆盖</t>
        </is>
      </c>
      <c r="E47" s="71" t="inlineStr">
        <is>
          <t>一段时间内单个用户平均看到广告的次数。</t>
        </is>
      </c>
      <c r="F47" s="71" t="inlineStr">
        <is>
          <t>展示次数 ÷ 独立覆盖人数</t>
        </is>
      </c>
      <c r="G47" s="72" t="inlineStr">
        <is>
          <t>越高越好</t>
        </is>
      </c>
      <c r="H47" s="72" t="inlineStr"/>
      <c r="I47" s="71" t="inlineStr">
        <is>
          <t>品牌曝光、展示和视频广告评估覆盖时用。</t>
        </is>
      </c>
    </row>
    <row r="48" ht="17.5" customHeight="1">
      <c r="A48" s="74" t="inlineStr">
        <is>
          <t>可选</t>
        </is>
      </c>
      <c r="B48" s="68" t="inlineStr">
        <is>
          <t>平均费用</t>
        </is>
      </c>
      <c r="C48" s="69" t="inlineStr">
        <is>
          <t>Avg. Cost</t>
        </is>
      </c>
      <c r="D48" s="70" t="inlineStr">
        <is>
          <t>互动</t>
        </is>
      </c>
      <c r="E48" s="71" t="inlineStr">
        <is>
          <t>每次点击或互动的平均费用。</t>
        </is>
      </c>
      <c r="F48" s="71" t="inlineStr">
        <is>
          <t>费用 ÷ 点击次数</t>
        </is>
      </c>
      <c r="G48" s="72" t="inlineStr">
        <is>
          <t>越低越好</t>
        </is>
      </c>
      <c r="H48" s="72" t="inlineStr"/>
      <c r="I48" s="71" t="inlineStr">
        <is>
          <t>特定广告类型或排查问题时再看。</t>
        </is>
      </c>
    </row>
    <row r="49" ht="17.5" customHeight="1">
      <c r="A49" s="74" t="inlineStr">
        <is>
          <t>可选</t>
        </is>
      </c>
      <c r="B49" s="68" t="inlineStr">
        <is>
          <t>平均每次互动费用（CPE）</t>
        </is>
      </c>
      <c r="C49" s="69" t="inlineStr">
        <is>
          <t>Avg. CPE</t>
        </is>
      </c>
      <c r="D49" s="70" t="inlineStr">
        <is>
          <t>互动</t>
        </is>
      </c>
      <c r="E49" s="71" t="inlineStr">
        <is>
          <t>每次互动（如视频广告互动）的平均费用。</t>
        </is>
      </c>
      <c r="F49" s="71" t="inlineStr">
        <is>
          <t>费用 ÷ 互动次数</t>
        </is>
      </c>
      <c r="G49" s="72" t="inlineStr">
        <is>
          <t>越低越好</t>
        </is>
      </c>
      <c r="H49" s="72" t="inlineStr"/>
      <c r="I49" s="71" t="inlineStr">
        <is>
          <t>特定广告类型或排查问题时再看。</t>
        </is>
      </c>
    </row>
    <row r="50" ht="17.5" customHeight="1">
      <c r="A50" s="74" t="inlineStr">
        <is>
          <t>可选</t>
        </is>
      </c>
      <c r="B50" s="68" t="inlineStr">
        <is>
          <t>月均搜索量</t>
        </is>
      </c>
      <c r="C50" s="69" t="inlineStr">
        <is>
          <t>Avg. monthly searches</t>
        </is>
      </c>
      <c r="D50" s="70" t="inlineStr">
        <is>
          <t>展示</t>
        </is>
      </c>
      <c r="E50" s="71" t="inlineStr">
        <is>
          <t>某个关键字或词组每月的平均搜索次数。</t>
        </is>
      </c>
      <c r="F50" s="71" t="inlineStr">
        <is>
          <t>每月平均搜索次数</t>
        </is>
      </c>
      <c r="G50" s="72" t="inlineStr">
        <is>
          <t>越高越好</t>
        </is>
      </c>
      <c r="H50" s="72" t="inlineStr"/>
      <c r="I50" s="71" t="inlineStr">
        <is>
          <t>特定场景或排查问题时再看。</t>
        </is>
      </c>
    </row>
    <row r="51" ht="17.5" customHeight="1">
      <c r="A51" s="74" t="inlineStr">
        <is>
          <t>可选</t>
        </is>
      </c>
      <c r="B51" s="68" t="inlineStr">
        <is>
          <t>费用 / 所有转化</t>
        </is>
      </c>
      <c r="C51" s="69" t="inlineStr">
        <is>
          <t>Cost / all conv.</t>
        </is>
      </c>
      <c r="D51" s="70" t="inlineStr">
        <is>
          <t>转化</t>
        </is>
      </c>
      <c r="E51" s="71" t="inlineStr">
        <is>
          <t>每次「所有转化」的平均费用。</t>
        </is>
      </c>
      <c r="F51" s="71" t="inlineStr">
        <is>
          <t>费用 ÷ 所有转化</t>
        </is>
      </c>
      <c r="G51" s="72" t="inlineStr">
        <is>
          <t>越低越好</t>
        </is>
      </c>
      <c r="H51" s="72" t="inlineStr"/>
      <c r="I51" s="71" t="inlineStr">
        <is>
          <t>按需查看。</t>
        </is>
      </c>
    </row>
    <row r="52" ht="17.5" customHeight="1">
      <c r="A52" s="74" t="inlineStr">
        <is>
          <t>可选</t>
        </is>
      </c>
      <c r="B52" s="68" t="inlineStr">
        <is>
          <t>每日支出上限</t>
        </is>
      </c>
      <c r="C52" s="69" t="inlineStr">
        <is>
          <t>Daily spending limit</t>
        </is>
      </c>
      <c r="D52" s="70" t="inlineStr">
        <is>
          <t>预算</t>
        </is>
      </c>
      <c r="E52" s="71" t="inlineStr">
        <is>
          <t>广告系列每天最多可以花的金额，为平均每日预算的 2 倍。</t>
        </is>
      </c>
      <c r="F52" s="71" t="inlineStr">
        <is>
          <t>平均每日预算 × 2</t>
        </is>
      </c>
      <c r="G52" s="72" t="inlineStr">
        <is>
          <t>越低越好</t>
        </is>
      </c>
      <c r="H52" s="72" t="inlineStr"/>
      <c r="I52" s="71" t="inlineStr">
        <is>
          <t>账户设置类数据，按需查看。</t>
        </is>
      </c>
    </row>
    <row r="53" ht="17.5" customHeight="1">
      <c r="A53" s="74" t="inlineStr">
        <is>
          <t>可选</t>
        </is>
      </c>
      <c r="B53" s="68" t="inlineStr">
        <is>
          <t>互动率</t>
        </is>
      </c>
      <c r="C53" s="69" t="inlineStr">
        <is>
          <t>Engagement rate</t>
        </is>
      </c>
      <c r="D53" s="70" t="inlineStr">
        <is>
          <t>互动</t>
        </is>
      </c>
      <c r="E53" s="71" t="inlineStr">
        <is>
          <t>看到广告后产生互动（点击、观看等）的比例。</t>
        </is>
      </c>
      <c r="F53" s="71" t="inlineStr">
        <is>
          <t>互动次数 ÷ 展示次数 × 100</t>
        </is>
      </c>
      <c r="G53" s="72" t="inlineStr">
        <is>
          <t>越高越好</t>
        </is>
      </c>
      <c r="H53" s="72" t="inlineStr"/>
      <c r="I53" s="71" t="inlineStr">
        <is>
          <t>特定广告类型或排查问题时再看。</t>
        </is>
      </c>
    </row>
    <row r="54" ht="17.5" customHeight="1">
      <c r="A54" s="74" t="inlineStr">
        <is>
          <t>可选</t>
        </is>
      </c>
      <c r="B54" s="68" t="inlineStr">
        <is>
          <t>互动次数</t>
        </is>
      </c>
      <c r="C54" s="69" t="inlineStr">
        <is>
          <t>Engagements</t>
        </is>
      </c>
      <c r="D54" s="70" t="inlineStr">
        <is>
          <t>互动</t>
        </is>
      </c>
      <c r="E54" s="71" t="inlineStr">
        <is>
          <t>与广告的互动总数（如点击、视频观看等）。</t>
        </is>
      </c>
      <c r="F54" s="71" t="inlineStr">
        <is>
          <t>互动次数之和</t>
        </is>
      </c>
      <c r="G54" s="72" t="inlineStr">
        <is>
          <t>越高越好</t>
        </is>
      </c>
      <c r="H54" s="72" t="inlineStr"/>
      <c r="I54" s="71" t="inlineStr">
        <is>
          <t>特定广告类型或排查问题时再看。</t>
        </is>
      </c>
    </row>
    <row r="55" ht="17.5" customHeight="1">
      <c r="A55" s="74" t="inlineStr">
        <is>
          <t>可选</t>
        </is>
      </c>
      <c r="B55" s="68" t="inlineStr">
        <is>
          <t>首位出价估算</t>
        </is>
      </c>
      <c r="C55" s="69" t="inlineStr">
        <is>
          <t>First position bid estimate</t>
        </is>
      </c>
      <c r="D55" s="70" t="inlineStr">
        <is>
          <t>展示</t>
        </is>
      </c>
      <c r="E55" s="71" t="inlineStr">
        <is>
          <t>广告出现在搜索结果最顶部位置预计需要的出价。</t>
        </is>
      </c>
      <c r="F55" s="71" t="inlineStr">
        <is>
          <t>预估 CPC 出价</t>
        </is>
      </c>
      <c r="G55" s="72" t="inlineStr">
        <is>
          <t>越低越好</t>
        </is>
      </c>
      <c r="H55" s="72" t="inlineStr"/>
      <c r="I55" s="71" t="inlineStr">
        <is>
          <t>特定场景或排查问题时再看。</t>
        </is>
      </c>
    </row>
    <row r="56" ht="17.5" customHeight="1">
      <c r="A56" s="74" t="inlineStr">
        <is>
          <t>可选</t>
        </is>
      </c>
      <c r="B56" s="68" t="inlineStr">
        <is>
          <t>频次上限</t>
        </is>
      </c>
      <c r="C56" s="69" t="inlineStr">
        <is>
          <t>Frequency capping</t>
        </is>
      </c>
      <c r="D56" s="70" t="inlineStr">
        <is>
          <t>展示频次与覆盖</t>
        </is>
      </c>
      <c r="E56" s="71" t="inlineStr">
        <is>
          <t>一定时间内同一用户最多看到广告的次数。</t>
        </is>
      </c>
      <c r="F56" s="71" t="inlineStr">
        <is>
          <t>手动设置的频次</t>
        </is>
      </c>
      <c r="G56" s="72" t="inlineStr">
        <is>
          <t>越高越好</t>
        </is>
      </c>
      <c r="H56" s="72" t="inlineStr"/>
      <c r="I56" s="71" t="inlineStr">
        <is>
          <t>品牌曝光、展示和视频广告评估覆盖时用。</t>
        </is>
      </c>
    </row>
    <row r="57" ht="17.5" customHeight="1">
      <c r="A57" s="74" t="inlineStr">
        <is>
          <t>可选</t>
        </is>
      </c>
      <c r="B57" s="68" t="inlineStr">
        <is>
          <t>GA 展示次数</t>
        </is>
      </c>
      <c r="C57" s="69" t="inlineStr">
        <is>
          <t>GA Impressions</t>
        </is>
      </c>
      <c r="D57" s="70" t="inlineStr">
        <is>
          <t>展示频次与覆盖</t>
        </is>
      </c>
      <c r="E57" s="71" t="inlineStr">
        <is>
          <t>Google Analytics 中记录的广告展示次数。</t>
        </is>
      </c>
      <c r="F57" s="71" t="inlineStr">
        <is>
          <t>展示次数</t>
        </is>
      </c>
      <c r="G57" s="72" t="inlineStr">
        <is>
          <t>越高越好</t>
        </is>
      </c>
      <c r="H57" s="72" t="inlineStr"/>
      <c r="I57" s="71" t="inlineStr">
        <is>
          <t>品牌曝光、展示和视频广告评估覆盖时用。</t>
        </is>
      </c>
    </row>
    <row r="58" ht="17.5" customHeight="1">
      <c r="A58" s="74" t="inlineStr">
        <is>
          <t>可选</t>
        </is>
      </c>
      <c r="B58" s="68" t="inlineStr">
        <is>
          <t>互动</t>
        </is>
      </c>
      <c r="C58" s="69" t="inlineStr">
        <is>
          <t>Interactions</t>
        </is>
      </c>
      <c r="D58" s="70" t="inlineStr">
        <is>
          <t>互动</t>
        </is>
      </c>
      <c r="E58" s="71" t="inlineStr">
        <is>
          <t>用户与广告的互动总数，包括点击和观看。</t>
        </is>
      </c>
      <c r="F58" s="71" t="inlineStr">
        <is>
          <t>互动次数</t>
        </is>
      </c>
      <c r="G58" s="72" t="inlineStr">
        <is>
          <t>越高越好</t>
        </is>
      </c>
      <c r="H58" s="72" t="inlineStr"/>
      <c r="I58" s="71" t="inlineStr">
        <is>
          <t>特定广告类型或排查问题时再看。</t>
        </is>
      </c>
    </row>
    <row r="59" ht="32" customHeight="1">
      <c r="A59" s="74" t="inlineStr">
        <is>
          <t>可选</t>
        </is>
      </c>
      <c r="B59" s="68" t="inlineStr">
        <is>
          <t>每月支出上限</t>
        </is>
      </c>
      <c r="C59" s="69" t="inlineStr">
        <is>
          <t>Monthly spending limit</t>
        </is>
      </c>
      <c r="D59" s="70" t="inlineStr">
        <is>
          <t>预算</t>
        </is>
      </c>
      <c r="E59" s="71" t="inlineStr">
        <is>
          <t>广告系列一个月内最多可以花的预算。</t>
        </is>
      </c>
      <c r="F59" s="71" t="inlineStr">
        <is>
          <t>设置的平均每日预算 × 每月平均天数（30.4）</t>
        </is>
      </c>
      <c r="G59" s="72" t="inlineStr">
        <is>
          <t>越低越好</t>
        </is>
      </c>
      <c r="H59" s="72" t="inlineStr"/>
      <c r="I59" s="71" t="inlineStr">
        <is>
          <t>账户设置类数据，按需查看。</t>
        </is>
      </c>
    </row>
    <row r="60" ht="17.5" customHeight="1">
      <c r="A60" s="74" t="inlineStr">
        <is>
          <t>可选</t>
        </is>
      </c>
      <c r="B60" s="68" t="inlineStr">
        <is>
          <t>关键字数</t>
        </is>
      </c>
      <c r="C60" s="69" t="inlineStr">
        <is>
          <t>Number of Keywords</t>
        </is>
      </c>
      <c r="D60" s="70" t="inlineStr">
        <is>
          <t>展示</t>
        </is>
      </c>
      <c r="E60" s="71" t="inlineStr">
        <is>
          <t>广告系列中使用的关键字总数。</t>
        </is>
      </c>
      <c r="F60" s="71" t="inlineStr">
        <is>
          <t>关键字数</t>
        </is>
      </c>
      <c r="G60" s="72" t="inlineStr">
        <is>
          <t>越高越好</t>
        </is>
      </c>
      <c r="H60" s="72" t="inlineStr"/>
      <c r="I60" s="71" t="inlineStr">
        <is>
          <t>特定场景或排查问题时再看。</t>
        </is>
      </c>
    </row>
    <row r="61" ht="17.5" customHeight="1">
      <c r="A61" s="74" t="inlineStr">
        <is>
          <t>可选</t>
        </is>
      </c>
      <c r="B61" s="68" t="inlineStr">
        <is>
          <t>目标受众覆盖率</t>
        </is>
      </c>
      <c r="C61" s="69" t="inlineStr">
        <is>
          <t>On-target percentage reach</t>
        </is>
      </c>
      <c r="D61" s="70" t="inlineStr">
        <is>
          <t>展示频次与覆盖</t>
        </is>
      </c>
      <c r="E61" s="71" t="inlineStr">
        <is>
          <t>覆盖的目标受众占目标人群总数的比例。</t>
        </is>
      </c>
      <c r="F61" s="71" t="inlineStr">
        <is>
          <t>目标受众覆盖人数 ÷ 目标人群总数</t>
        </is>
      </c>
      <c r="G61" s="72" t="inlineStr">
        <is>
          <t>越高越好</t>
        </is>
      </c>
      <c r="H61" s="72" t="inlineStr"/>
      <c r="I61" s="71" t="inlineStr">
        <is>
          <t>品牌曝光、展示和视频广告评估覆盖时用。</t>
        </is>
      </c>
    </row>
    <row r="62" ht="17.5" customHeight="1">
      <c r="A62" s="74" t="inlineStr">
        <is>
          <t>可选</t>
        </is>
      </c>
      <c r="B62" s="68" t="inlineStr">
        <is>
          <t>目标受众精准度（OTP）</t>
        </is>
      </c>
      <c r="C62" s="69" t="inlineStr">
        <is>
          <t>On-target precision (OTP)</t>
        </is>
      </c>
      <c r="D62" s="70" t="inlineStr">
        <is>
          <t>互动</t>
        </is>
      </c>
      <c r="E62" s="71" t="inlineStr">
        <is>
          <t>广告投放到目标受众的准确程度。</t>
        </is>
      </c>
      <c r="F62" s="71" t="inlineStr">
        <is>
          <t>命中目标受众的展示次数 ÷ 总展示次数</t>
        </is>
      </c>
      <c r="G62" s="72" t="inlineStr">
        <is>
          <t>越高越好</t>
        </is>
      </c>
      <c r="H62" s="72" t="inlineStr"/>
      <c r="I62" s="71" t="inlineStr">
        <is>
          <t>特定广告类型或排查问题时再看。</t>
        </is>
      </c>
    </row>
    <row r="63" ht="17.5" customHeight="1">
      <c r="A63" s="74" t="inlineStr">
        <is>
          <t>可选</t>
        </is>
      </c>
      <c r="B63" s="68" t="inlineStr">
        <is>
          <t>目标受众覆盖人数</t>
        </is>
      </c>
      <c r="C63" s="69" t="inlineStr">
        <is>
          <t>On-target reach</t>
        </is>
      </c>
      <c r="D63" s="70" t="inlineStr">
        <is>
          <t>展示频次与覆盖</t>
        </is>
      </c>
      <c r="E63" s="71" t="inlineStr">
        <is>
          <t>广告系列覆盖到的目标受众人数。</t>
        </is>
      </c>
      <c r="F63" s="71" t="inlineStr">
        <is>
          <t>广告系列覆盖到的目标受众人数</t>
        </is>
      </c>
      <c r="G63" s="72" t="inlineStr">
        <is>
          <t>越高越好</t>
        </is>
      </c>
      <c r="H63" s="72" t="inlineStr"/>
      <c r="I63" s="71" t="inlineStr">
        <is>
          <t>品牌曝光、展示和视频广告评估覆盖时用。</t>
        </is>
      </c>
    </row>
    <row r="64" ht="17.5" customHeight="1">
      <c r="A64" s="74" t="inlineStr">
        <is>
          <t>可选</t>
        </is>
      </c>
      <c r="B64" s="68" t="inlineStr">
        <is>
          <t>Google 自然点击次数</t>
        </is>
      </c>
      <c r="C64" s="69" t="inlineStr">
        <is>
          <t>Organic clicks in Google</t>
        </is>
      </c>
      <c r="D64" s="70" t="inlineStr">
        <is>
          <t>互动</t>
        </is>
      </c>
      <c r="E64" s="71" t="inlineStr">
        <is>
          <t>Google 自然搜索结果的点击次数。</t>
        </is>
      </c>
      <c r="F64" s="71" t="inlineStr">
        <is>
          <t>来自自然流量的点击次数</t>
        </is>
      </c>
      <c r="G64" s="72" t="inlineStr">
        <is>
          <t>越高越好</t>
        </is>
      </c>
      <c r="H64" s="72" t="inlineStr"/>
      <c r="I64" s="71" t="inlineStr">
        <is>
          <t>特定广告类型或排查问题时再看。</t>
        </is>
      </c>
    </row>
    <row r="65" ht="17.5" customHeight="1">
      <c r="A65" s="74" t="inlineStr">
        <is>
          <t>可选</t>
        </is>
      </c>
      <c r="B65" s="68" t="inlineStr">
        <is>
          <t>播放率</t>
        </is>
      </c>
      <c r="C65" s="69" t="inlineStr">
        <is>
          <t>Play rate</t>
        </is>
      </c>
      <c r="D65" s="70" t="inlineStr">
        <is>
          <t>视频广告</t>
        </is>
      </c>
      <c r="E65" s="71" t="inlineStr">
        <is>
          <t>广告展示中用户开始播放视频的比例。</t>
        </is>
      </c>
      <c r="F65" s="71" t="inlineStr">
        <is>
          <t>视频广告播放次数 ÷ 展示次数</t>
        </is>
      </c>
      <c r="G65" s="72" t="inlineStr">
        <is>
          <t>越高越好</t>
        </is>
      </c>
      <c r="H65" s="72" t="inlineStr"/>
      <c r="I65" s="71" t="inlineStr">
        <is>
          <t>只有投 YouTube / 视频广告才需要。</t>
        </is>
      </c>
    </row>
    <row r="66" ht="17.5" customHeight="1">
      <c r="A66" s="74" t="inlineStr">
        <is>
          <t>可选</t>
        </is>
      </c>
      <c r="B66" s="68" t="inlineStr">
        <is>
          <t>人群总数</t>
        </is>
      </c>
      <c r="C66" s="69" t="inlineStr">
        <is>
          <t>Population</t>
        </is>
      </c>
      <c r="D66" s="70" t="inlineStr">
        <is>
          <t>展示频次与覆盖</t>
        </is>
      </c>
      <c r="E66" s="71" t="inlineStr">
        <is>
          <t>目标人口统计或地域受众的总人数。</t>
        </is>
      </c>
      <c r="F66" s="71" t="inlineStr">
        <is>
          <t>目标人口统计和地区的总人数</t>
        </is>
      </c>
      <c r="G66" s="72" t="inlineStr">
        <is>
          <t>越高越好</t>
        </is>
      </c>
      <c r="H66" s="72" t="inlineStr"/>
      <c r="I66" s="71" t="inlineStr">
        <is>
          <t>品牌曝光、展示和视频广告评估覆盖时用。</t>
        </is>
      </c>
    </row>
    <row r="67" ht="17.5" customHeight="1">
      <c r="A67" s="74" t="inlineStr">
        <is>
          <t>可选</t>
        </is>
      </c>
      <c r="B67" s="68" t="inlineStr">
        <is>
          <t>发布商购买的点击次数</t>
        </is>
      </c>
      <c r="C67" s="69" t="inlineStr">
        <is>
          <t>Publisher purchased clicks</t>
        </is>
      </c>
      <c r="D67" s="70" t="inlineStr">
        <is>
          <t>互动</t>
        </is>
      </c>
      <c r="E67" s="71" t="inlineStr">
        <is>
          <t>通过特定发布商购买的广告点击总数。</t>
        </is>
      </c>
      <c r="F67" s="71" t="inlineStr">
        <is>
          <t>来自发布商网站付费流量的点击次数</t>
        </is>
      </c>
      <c r="G67" s="72" t="inlineStr">
        <is>
          <t>越高越好</t>
        </is>
      </c>
      <c r="H67" s="72" t="inlineStr"/>
      <c r="I67" s="71" t="inlineStr">
        <is>
          <t>特定广告类型或排查问题时再看。</t>
        </is>
      </c>
    </row>
    <row r="68" ht="32" customHeight="1">
      <c r="A68" s="74" t="inlineStr">
        <is>
          <t>可选</t>
        </is>
      </c>
      <c r="B68" s="68" t="inlineStr">
        <is>
          <t>搜索网络错失的绝对顶部展示份额（预算）</t>
        </is>
      </c>
      <c r="C68" s="69" t="inlineStr">
        <is>
          <t>Search Lost Abs. Top IS (Budget)</t>
        </is>
      </c>
      <c r="D68" s="70" t="inlineStr">
        <is>
          <t>展示</t>
        </is>
      </c>
      <c r="E68" s="71" t="inlineStr">
        <is>
          <t>因预算不足没有出现在搜索结果绝对顶部的比例。</t>
        </is>
      </c>
      <c r="F68" s="71" t="inlineStr">
        <is>
          <t>因预算错失的绝对顶部展示 ÷ 有资格获得的绝对顶部展示</t>
        </is>
      </c>
      <c r="G68" s="72" t="inlineStr">
        <is>
          <t>越低越好</t>
        </is>
      </c>
      <c r="H68" s="72" t="inlineStr"/>
      <c r="I68" s="71" t="inlineStr">
        <is>
          <t>特定场景或排查问题时再看。</t>
        </is>
      </c>
    </row>
    <row r="69" ht="32" customHeight="1">
      <c r="A69" s="74" t="inlineStr">
        <is>
          <t>可选</t>
        </is>
      </c>
      <c r="B69" s="68" t="inlineStr">
        <is>
          <t>搜索网络错失的绝对顶部展示份额（排名）</t>
        </is>
      </c>
      <c r="C69" s="69" t="inlineStr">
        <is>
          <t>Search Lost Abs. Top IS (Rank)</t>
        </is>
      </c>
      <c r="D69" s="70" t="inlineStr">
        <is>
          <t>展示</t>
        </is>
      </c>
      <c r="E69" s="71" t="inlineStr">
        <is>
          <t>因广告评级低没有出现在搜索结果绝对顶部的比例。</t>
        </is>
      </c>
      <c r="F69" s="71" t="inlineStr">
        <is>
          <t>因排名错失的绝对顶部展示 ÷ 有资格获得的绝对顶部展示</t>
        </is>
      </c>
      <c r="G69" s="72" t="inlineStr">
        <is>
          <t>越低越好</t>
        </is>
      </c>
      <c r="H69" s="72" t="inlineStr"/>
      <c r="I69" s="71" t="inlineStr">
        <is>
          <t>特定场景或排查问题时再看。</t>
        </is>
      </c>
    </row>
    <row r="70" ht="32" customHeight="1">
      <c r="A70" s="74" t="inlineStr">
        <is>
          <t>可选</t>
        </is>
      </c>
      <c r="B70" s="68" t="inlineStr">
        <is>
          <t>搜索网络错失的顶部展示份额（预算）</t>
        </is>
      </c>
      <c r="C70" s="69" t="inlineStr">
        <is>
          <t>Search Lost Top IS (Budget)</t>
        </is>
      </c>
      <c r="D70" s="70" t="inlineStr">
        <is>
          <t>展示</t>
        </is>
      </c>
      <c r="E70" s="71" t="inlineStr">
        <is>
          <t>因预算不足没有出现在搜索结果顶部的比例。</t>
        </is>
      </c>
      <c r="F70" s="71" t="inlineStr">
        <is>
          <t>因预算错失的顶部展示 ÷ 有资格获得的顶部展示</t>
        </is>
      </c>
      <c r="G70" s="72" t="inlineStr">
        <is>
          <t>越低越好</t>
        </is>
      </c>
      <c r="H70" s="72" t="inlineStr"/>
      <c r="I70" s="71" t="inlineStr">
        <is>
          <t>特定场景或排查问题时再看。</t>
        </is>
      </c>
    </row>
    <row r="71" ht="32" customHeight="1">
      <c r="A71" s="74" t="inlineStr">
        <is>
          <t>可选</t>
        </is>
      </c>
      <c r="B71" s="68" t="inlineStr">
        <is>
          <t>搜索网络错失的顶部展示份额（排名）</t>
        </is>
      </c>
      <c r="C71" s="69" t="inlineStr">
        <is>
          <t>Search Lost Top IS (Rank)</t>
        </is>
      </c>
      <c r="D71" s="70" t="inlineStr">
        <is>
          <t>展示</t>
        </is>
      </c>
      <c r="E71" s="71" t="inlineStr">
        <is>
          <t>因广告评级低没有出现在搜索结果顶部的比例。</t>
        </is>
      </c>
      <c r="F71" s="71" t="inlineStr">
        <is>
          <t>因排名错失的顶部展示 ÷ 有资格获得的顶部展示</t>
        </is>
      </c>
      <c r="G71" s="72" t="inlineStr">
        <is>
          <t>越低越好</t>
        </is>
      </c>
      <c r="H71" s="72" t="inlineStr"/>
      <c r="I71" s="71" t="inlineStr">
        <is>
          <t>特定场景或排查问题时再看。</t>
        </is>
      </c>
    </row>
    <row r="72" ht="32" customHeight="1">
      <c r="A72" s="74" t="inlineStr">
        <is>
          <t>可选</t>
        </is>
      </c>
      <c r="B72" s="68" t="inlineStr">
        <is>
          <t>目标每千次展示费用（tCPM）</t>
        </is>
      </c>
      <c r="C72" s="69" t="inlineStr">
        <is>
          <t>Target cost-per-thousand impressions (tCPM)</t>
        </is>
      </c>
      <c r="D72" s="70" t="inlineStr">
        <is>
          <t>展示</t>
        </is>
      </c>
      <c r="E72" s="71" t="inlineStr">
        <is>
          <t>手动设置的平均千次展示费用目标。</t>
        </is>
      </c>
      <c r="F72" s="71" t="inlineStr">
        <is>
          <t>手动设置的平均 CPM</t>
        </is>
      </c>
      <c r="G72" s="72" t="inlineStr">
        <is>
          <t>越低越好</t>
        </is>
      </c>
      <c r="H72" s="72" t="inlineStr"/>
      <c r="I72" s="71" t="inlineStr">
        <is>
          <t>特定场景或排查问题时再看。</t>
        </is>
      </c>
    </row>
    <row r="73" ht="17.5" customHeight="1">
      <c r="A73" s="74" t="inlineStr">
        <is>
          <t>可选</t>
        </is>
      </c>
      <c r="B73" s="68" t="inlineStr">
        <is>
          <t>独立覆盖人数</t>
        </is>
      </c>
      <c r="C73" s="69" t="inlineStr">
        <is>
          <t>Unique Reach</t>
        </is>
      </c>
      <c r="D73" s="70" t="inlineStr">
        <is>
          <t>展示频次与覆盖</t>
        </is>
      </c>
      <c r="E73" s="71" t="inlineStr">
        <is>
          <t>看到过广告的总人数。</t>
        </is>
      </c>
      <c r="F73" s="71" t="inlineStr">
        <is>
          <t>看到过广告的总人数</t>
        </is>
      </c>
      <c r="G73" s="72" t="inlineStr">
        <is>
          <t>越高越好</t>
        </is>
      </c>
      <c r="H73" s="72" t="inlineStr"/>
      <c r="I73" s="71" t="inlineStr">
        <is>
          <t>品牌曝光、展示和视频广告评估覆盖时用。</t>
        </is>
      </c>
    </row>
    <row r="74" ht="17.5" customHeight="1">
      <c r="A74" s="74" t="inlineStr">
        <is>
          <t>可选</t>
        </is>
      </c>
      <c r="B74" s="68" t="inlineStr">
        <is>
          <t>未知来源点击次数</t>
        </is>
      </c>
      <c r="C74" s="69" t="inlineStr">
        <is>
          <t>Unknown clicks</t>
        </is>
      </c>
      <c r="D74" s="70" t="inlineStr">
        <is>
          <t>互动</t>
        </is>
      </c>
      <c r="E74" s="71" t="inlineStr">
        <is>
          <t>来自发布商网站未知流量的广告点击次数。</t>
        </is>
      </c>
      <c r="F74" s="71" t="inlineStr">
        <is>
          <t>来自发布商网站未知流量的点击次数</t>
        </is>
      </c>
      <c r="G74" s="72" t="inlineStr">
        <is>
          <t>越高越好</t>
        </is>
      </c>
      <c r="H74" s="72" t="inlineStr"/>
      <c r="I74" s="71" t="inlineStr">
        <is>
          <t>特定广告类型或排查问题时再看。</t>
        </is>
      </c>
    </row>
    <row r="75" ht="17.5" customHeight="1">
      <c r="A75" s="74" t="inlineStr">
        <is>
          <t>可选</t>
        </is>
      </c>
      <c r="B75" s="68" t="inlineStr">
        <is>
          <t>价值 / 所有转化</t>
        </is>
      </c>
      <c r="C75" s="69" t="inlineStr">
        <is>
          <t>Value / all conv.</t>
        </is>
      </c>
      <c r="D75" s="70" t="inlineStr">
        <is>
          <t>转化</t>
        </is>
      </c>
      <c r="E75" s="71" t="inlineStr">
        <is>
          <t>每次「所有转化」的平均价值。</t>
        </is>
      </c>
      <c r="F75" s="71" t="inlineStr">
        <is>
          <t>所有转化价值 ÷ 所有转化</t>
        </is>
      </c>
      <c r="G75" s="72" t="inlineStr">
        <is>
          <t>越高越好</t>
        </is>
      </c>
      <c r="H75" s="72" t="inlineStr"/>
      <c r="I75" s="71" t="inlineStr">
        <is>
          <t>按需查看。</t>
        </is>
      </c>
    </row>
    <row r="76" ht="46.5" customHeight="1">
      <c r="A76" s="74" t="inlineStr">
        <is>
          <t>可选</t>
        </is>
      </c>
      <c r="B76" s="68" t="inlineStr">
        <is>
          <t>浏览型转化时间范围</t>
        </is>
      </c>
      <c r="C76" s="69" t="inlineStr">
        <is>
          <t>View-through conversion window</t>
        </is>
      </c>
      <c r="D76" s="70" t="inlineStr">
        <is>
          <t>转化</t>
        </is>
      </c>
      <c r="E76" s="71" t="inlineStr">
        <is>
          <t>广告展示后多长时间内发生的浏览型转化会被记录。浏览型转化指用户看到广告但没有互动、之后完成了转化。创建或修改转化操作时可以设置。</t>
        </is>
      </c>
      <c r="F76" s="71" t="inlineStr">
        <is>
          <t>展示到转化之间的时间</t>
        </is>
      </c>
      <c r="G76" s="72" t="inlineStr">
        <is>
          <t>越高越好</t>
        </is>
      </c>
      <c r="H76" s="72" t="inlineStr"/>
      <c r="I76" s="71" t="inlineStr">
        <is>
          <t>按需查看。</t>
        </is>
      </c>
    </row>
  </sheetData>
  <autoFilter ref="A4:I76"/>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2026-11-05T09:13:19Z</dcterms:created>
  <dcterms:modified xmlns:dcterms="http://purl.org/dc/terms/" xmlns:xsi="http://www.w3.org/2001/XMLSchema-instance" xsi:type="dcterms:W3CDTF">2026-11-05T09:13:19Z</dcterms:modified>
</cp:coreProperties>
</file>